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9468"/>
  </bookViews>
  <sheets>
    <sheet name="CUMPLIMIENTO NACIONAL" sheetId="1" r:id="rId1"/>
    <sheet name="CUMPLIMIENTO INTERNACIONAL" sheetId="2" r:id="rId2"/>
  </sheets>
  <calcPr calcId="145621"/>
</workbook>
</file>

<file path=xl/calcChain.xml><?xml version="1.0" encoding="utf-8"?>
<calcChain xmlns="http://schemas.openxmlformats.org/spreadsheetml/2006/main">
  <c r="F164" i="1" l="1"/>
  <c r="E164" i="1"/>
  <c r="D164" i="1"/>
  <c r="C164" i="1"/>
  <c r="F163" i="1"/>
  <c r="E163" i="1"/>
  <c r="D163" i="1"/>
  <c r="C163" i="1"/>
  <c r="F139" i="1"/>
  <c r="E139" i="1"/>
  <c r="D139" i="1"/>
  <c r="C139" i="1"/>
  <c r="F138" i="1"/>
  <c r="E138" i="1"/>
  <c r="D138" i="1"/>
  <c r="C138" i="1"/>
  <c r="F123" i="1"/>
  <c r="E123" i="1"/>
  <c r="D123" i="1"/>
  <c r="C123" i="1"/>
  <c r="F122" i="1"/>
  <c r="E122" i="1"/>
  <c r="D122" i="1"/>
  <c r="C122" i="1"/>
  <c r="F71" i="1"/>
  <c r="E71" i="1"/>
  <c r="D71" i="1"/>
  <c r="C71" i="1"/>
  <c r="F70" i="1"/>
  <c r="E70" i="1"/>
  <c r="D70" i="1"/>
  <c r="C70" i="1"/>
  <c r="F48" i="1"/>
  <c r="E48" i="1"/>
  <c r="D48" i="1"/>
  <c r="C48" i="1"/>
  <c r="F47" i="1"/>
  <c r="E47" i="1"/>
  <c r="D47" i="1"/>
  <c r="C47" i="1"/>
  <c r="F27" i="1"/>
  <c r="E27" i="1"/>
  <c r="D27" i="1"/>
  <c r="C27" i="1"/>
  <c r="F26" i="1"/>
  <c r="E26" i="1"/>
  <c r="D26" i="1"/>
  <c r="C26" i="1"/>
  <c r="F317" i="2" l="1"/>
  <c r="E317" i="2"/>
  <c r="D317" i="2"/>
  <c r="C317" i="2"/>
  <c r="F316" i="2"/>
  <c r="E316" i="2"/>
  <c r="D316" i="2"/>
  <c r="C316" i="2"/>
  <c r="F308" i="2"/>
  <c r="E308" i="2"/>
  <c r="D308" i="2"/>
  <c r="C308" i="2"/>
  <c r="F307" i="2"/>
  <c r="E307" i="2"/>
  <c r="D307" i="2"/>
  <c r="C307" i="2"/>
  <c r="F297" i="2"/>
  <c r="E297" i="2"/>
  <c r="D297" i="2"/>
  <c r="C297" i="2"/>
  <c r="F296" i="2"/>
  <c r="E296" i="2"/>
  <c r="D296" i="2"/>
  <c r="C296" i="2"/>
  <c r="F289" i="2"/>
  <c r="E289" i="2"/>
  <c r="D289" i="2"/>
  <c r="C289" i="2"/>
  <c r="F288" i="2"/>
  <c r="E288" i="2"/>
  <c r="D288" i="2"/>
  <c r="C288" i="2"/>
  <c r="F276" i="2"/>
  <c r="E276" i="2"/>
  <c r="D276" i="2"/>
  <c r="C276" i="2"/>
  <c r="F275" i="2"/>
  <c r="E275" i="2"/>
  <c r="D275" i="2"/>
  <c r="C275" i="2"/>
  <c r="F265" i="2"/>
  <c r="E265" i="2"/>
  <c r="D265" i="2"/>
  <c r="C265" i="2"/>
  <c r="F264" i="2"/>
  <c r="E264" i="2"/>
  <c r="D264" i="2"/>
  <c r="C264" i="2"/>
  <c r="F256" i="2"/>
  <c r="E256" i="2"/>
  <c r="D256" i="2"/>
  <c r="C256" i="2"/>
  <c r="F255" i="2"/>
  <c r="E255" i="2"/>
  <c r="D255" i="2"/>
  <c r="C255" i="2"/>
  <c r="F249" i="2"/>
  <c r="E249" i="2"/>
  <c r="D249" i="2"/>
  <c r="C249" i="2"/>
  <c r="F248" i="2"/>
  <c r="E248" i="2"/>
  <c r="D248" i="2"/>
  <c r="C248" i="2"/>
  <c r="F237" i="2"/>
  <c r="E237" i="2"/>
  <c r="D237" i="2"/>
  <c r="C237" i="2"/>
  <c r="F236" i="2"/>
  <c r="E236" i="2"/>
  <c r="D236" i="2"/>
  <c r="C236" i="2"/>
  <c r="F228" i="2"/>
  <c r="E228" i="2"/>
  <c r="D228" i="2"/>
  <c r="C228" i="2"/>
  <c r="F227" i="2"/>
  <c r="E227" i="2"/>
  <c r="D227" i="2"/>
  <c r="C227" i="2"/>
  <c r="F219" i="2"/>
  <c r="E219" i="2"/>
  <c r="D219" i="2"/>
  <c r="C219" i="2"/>
  <c r="F218" i="2"/>
  <c r="E218" i="2"/>
  <c r="D218" i="2"/>
  <c r="C218" i="2"/>
  <c r="F212" i="2"/>
  <c r="E212" i="2"/>
  <c r="D212" i="2"/>
  <c r="C212" i="2"/>
  <c r="F211" i="2"/>
  <c r="E211" i="2"/>
  <c r="D211" i="2"/>
  <c r="C211" i="2"/>
  <c r="F205" i="2"/>
  <c r="E205" i="2"/>
  <c r="D205" i="2"/>
  <c r="C205" i="2"/>
  <c r="F204" i="2"/>
  <c r="E204" i="2"/>
  <c r="D204" i="2"/>
  <c r="C204" i="2"/>
  <c r="F194" i="2"/>
  <c r="E194" i="2"/>
  <c r="D194" i="2"/>
  <c r="C194" i="2"/>
  <c r="F193" i="2"/>
  <c r="E193" i="2"/>
  <c r="D193" i="2"/>
  <c r="C193" i="2"/>
  <c r="F179" i="2"/>
  <c r="E179" i="2"/>
  <c r="D179" i="2"/>
  <c r="C179" i="2"/>
  <c r="F178" i="2"/>
  <c r="E178" i="2"/>
  <c r="D178" i="2"/>
  <c r="C178" i="2"/>
  <c r="F167" i="2"/>
  <c r="E167" i="2"/>
  <c r="D167" i="2"/>
  <c r="C167" i="2"/>
  <c r="F166" i="2"/>
  <c r="E166" i="2"/>
  <c r="D166" i="2"/>
  <c r="C166" i="2"/>
  <c r="F155" i="2"/>
  <c r="E155" i="2"/>
  <c r="D155" i="2"/>
  <c r="C155" i="2"/>
  <c r="F154" i="2"/>
  <c r="E154" i="2"/>
  <c r="D154" i="2"/>
  <c r="C154" i="2"/>
  <c r="F121" i="2"/>
  <c r="E121" i="2"/>
  <c r="D121" i="2"/>
  <c r="C121" i="2"/>
  <c r="F120" i="2"/>
  <c r="E120" i="2"/>
  <c r="D120" i="2"/>
  <c r="C120" i="2"/>
  <c r="F105" i="2"/>
  <c r="E105" i="2"/>
  <c r="D105" i="2"/>
  <c r="C105" i="2"/>
  <c r="F104" i="2"/>
  <c r="E104" i="2"/>
  <c r="D104" i="2"/>
  <c r="C104" i="2"/>
  <c r="F86" i="2"/>
  <c r="E86" i="2"/>
  <c r="D86" i="2"/>
  <c r="C86" i="2"/>
  <c r="F85" i="2"/>
  <c r="E85" i="2"/>
  <c r="D85" i="2"/>
  <c r="C85" i="2"/>
  <c r="F76" i="2"/>
  <c r="E76" i="2"/>
  <c r="D76" i="2"/>
  <c r="C76" i="2"/>
  <c r="F75" i="2"/>
  <c r="E75" i="2"/>
  <c r="D75" i="2"/>
  <c r="C75" i="2"/>
  <c r="F64" i="2"/>
  <c r="E64" i="2"/>
  <c r="D64" i="2"/>
  <c r="C64" i="2"/>
  <c r="F63" i="2"/>
  <c r="E63" i="2"/>
  <c r="D63" i="2"/>
  <c r="C63" i="2"/>
  <c r="F41" i="2"/>
  <c r="E41" i="2"/>
  <c r="D41" i="2"/>
  <c r="C41" i="2"/>
  <c r="F40" i="2"/>
  <c r="E40" i="2"/>
  <c r="D40" i="2"/>
  <c r="C40" i="2"/>
  <c r="F28" i="2"/>
  <c r="E28" i="2"/>
  <c r="D28" i="2"/>
  <c r="C28" i="2"/>
  <c r="F27" i="2"/>
  <c r="E27" i="2"/>
  <c r="D27" i="2"/>
  <c r="C27" i="2"/>
  <c r="F16" i="2"/>
  <c r="E16" i="2"/>
  <c r="D16" i="2"/>
  <c r="C16" i="2"/>
  <c r="F15" i="2"/>
  <c r="E15" i="2"/>
  <c r="D15" i="2"/>
  <c r="C15" i="2"/>
</calcChain>
</file>

<file path=xl/sharedStrings.xml><?xml version="1.0" encoding="utf-8"?>
<sst xmlns="http://schemas.openxmlformats.org/spreadsheetml/2006/main" count="456" uniqueCount="56">
  <si>
    <t>ANALISIS DE CUMPLIMIENTO</t>
  </si>
  <si>
    <t>EMPRESAS INTERNACIONALES</t>
  </si>
  <si>
    <t>INTERNACIONAL</t>
  </si>
  <si>
    <t>ENERO</t>
  </si>
  <si>
    <t>FEBRERO</t>
  </si>
  <si>
    <t>MARZO</t>
  </si>
  <si>
    <t>TOTAL NACIONAL</t>
  </si>
  <si>
    <t>PRIMER TRIMESTRE</t>
  </si>
  <si>
    <t>AEROGAL</t>
  </si>
  <si>
    <t>CUMPLIDOS</t>
  </si>
  <si>
    <t>DEMORADOS</t>
  </si>
  <si>
    <t>INCONTROLABLES</t>
  </si>
  <si>
    <t>OPERACIONALES</t>
  </si>
  <si>
    <t>INTERNO</t>
  </si>
  <si>
    <t>TECNICOS</t>
  </si>
  <si>
    <t>CUMPLIMIENTO ITINERARIO</t>
  </si>
  <si>
    <t>CUMPLIMIENTO AEROLINEA</t>
  </si>
  <si>
    <t>AEROLINEAS ARGENTINAS</t>
  </si>
  <si>
    <t>NO ESPECIFICOS</t>
  </si>
  <si>
    <t xml:space="preserve">AEROMEXICO </t>
  </si>
  <si>
    <t>CANCELADOS</t>
  </si>
  <si>
    <t>COPA COLOMBIA</t>
  </si>
  <si>
    <t>EXTERNO</t>
  </si>
  <si>
    <t>AGA</t>
  </si>
  <si>
    <t>RAC</t>
  </si>
  <si>
    <t>AIR CANADA</t>
  </si>
  <si>
    <t>AIR FRANCE</t>
  </si>
  <si>
    <t>LAN COLOMBIA</t>
  </si>
  <si>
    <t>AMERICAN</t>
  </si>
  <si>
    <t>AVIANCA</t>
  </si>
  <si>
    <t>CONVIASA</t>
  </si>
  <si>
    <t>COPA AIRLINES</t>
  </si>
  <si>
    <t>CUBANA</t>
  </si>
  <si>
    <t>DELTA</t>
  </si>
  <si>
    <t>IBERIA</t>
  </si>
  <si>
    <t>INSEL AIR</t>
  </si>
  <si>
    <t>INTERJET</t>
  </si>
  <si>
    <t xml:space="preserve">JETBLUE AIRWAYS </t>
  </si>
  <si>
    <t>LACSA</t>
  </si>
  <si>
    <t>LAN PERU</t>
  </si>
  <si>
    <t>LUFTHANSA</t>
  </si>
  <si>
    <t>SPIRIT AIRLINES</t>
  </si>
  <si>
    <t>TACA INTERNATIONAL</t>
  </si>
  <si>
    <t>TAME</t>
  </si>
  <si>
    <t>TIARA</t>
  </si>
  <si>
    <t>TACA PERU</t>
  </si>
  <si>
    <t>UNITED AIRLINES INC</t>
  </si>
  <si>
    <t>EMPRESAS NACIONALES</t>
  </si>
  <si>
    <t>NACIONAL</t>
  </si>
  <si>
    <t>AEROLINEA DE ANTIOQUIA S.A.</t>
  </si>
  <si>
    <t>COM</t>
  </si>
  <si>
    <t>EASYFLY S.A</t>
  </si>
  <si>
    <t>FAST COLOMBIA-VIVA COLOMBIA</t>
  </si>
  <si>
    <t xml:space="preserve"> SATENA</t>
  </si>
  <si>
    <t>PRIMER TRIMESTRE 2014</t>
  </si>
  <si>
    <t>TOTAL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</si>
</sst>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 tint="-0.14999847407452621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NumberFormat="1" applyFont="1" applyFill="1" applyBorder="1"/>
    <xf numFmtId="0" fontId="3" fillId="4" borderId="9" xfId="0" applyNumberFormat="1" applyFont="1" applyFill="1" applyBorder="1"/>
    <xf numFmtId="0" fontId="3" fillId="5" borderId="8" xfId="0" applyNumberFormat="1" applyFont="1" applyFill="1" applyBorder="1"/>
    <xf numFmtId="0" fontId="3" fillId="6" borderId="10" xfId="0" applyFont="1" applyFill="1" applyBorder="1" applyAlignment="1">
      <alignment horizontal="left" indent="1"/>
    </xf>
    <xf numFmtId="0" fontId="3" fillId="6" borderId="11" xfId="0" applyNumberFormat="1" applyFont="1" applyFill="1" applyBorder="1"/>
    <xf numFmtId="0" fontId="3" fillId="6" borderId="0" xfId="0" applyNumberFormat="1" applyFont="1" applyFill="1" applyBorder="1"/>
    <xf numFmtId="0" fontId="3" fillId="3" borderId="11" xfId="0" applyNumberFormat="1" applyFont="1" applyFill="1" applyBorder="1"/>
    <xf numFmtId="0" fontId="3" fillId="6" borderId="10" xfId="0" applyFont="1" applyFill="1" applyBorder="1" applyAlignment="1">
      <alignment horizontal="left" indent="2"/>
    </xf>
    <xf numFmtId="0" fontId="1" fillId="6" borderId="10" xfId="0" applyFont="1" applyFill="1" applyBorder="1" applyAlignment="1">
      <alignment horizontal="left" indent="3"/>
    </xf>
    <xf numFmtId="0" fontId="1" fillId="6" borderId="11" xfId="0" applyNumberFormat="1" applyFont="1" applyFill="1" applyBorder="1"/>
    <xf numFmtId="0" fontId="1" fillId="6" borderId="0" xfId="0" applyNumberFormat="1" applyFont="1" applyFill="1" applyBorder="1"/>
    <xf numFmtId="0" fontId="1" fillId="3" borderId="11" xfId="0" applyNumberFormat="1" applyFont="1" applyFill="1" applyBorder="1"/>
    <xf numFmtId="0" fontId="3" fillId="7" borderId="2" xfId="0" applyFont="1" applyFill="1" applyBorder="1" applyAlignment="1"/>
    <xf numFmtId="9" fontId="1" fillId="7" borderId="2" xfId="0" applyNumberFormat="1" applyFont="1" applyFill="1" applyBorder="1"/>
    <xf numFmtId="9" fontId="1" fillId="7" borderId="3" xfId="0" applyNumberFormat="1" applyFont="1" applyFill="1" applyBorder="1"/>
    <xf numFmtId="0" fontId="3" fillId="7" borderId="5" xfId="0" applyFont="1" applyFill="1" applyBorder="1" applyAlignment="1"/>
    <xf numFmtId="9" fontId="3" fillId="7" borderId="5" xfId="0" applyNumberFormat="1" applyFont="1" applyFill="1" applyBorder="1"/>
    <xf numFmtId="9" fontId="3" fillId="7" borderId="6" xfId="0" applyNumberFormat="1" applyFont="1" applyFill="1" applyBorder="1"/>
    <xf numFmtId="0" fontId="1" fillId="6" borderId="0" xfId="0" applyFont="1" applyFill="1" applyAlignment="1">
      <alignment horizontal="left" indent="3"/>
    </xf>
    <xf numFmtId="9" fontId="1" fillId="6" borderId="0" xfId="0" applyNumberFormat="1" applyFont="1" applyFill="1"/>
    <xf numFmtId="0" fontId="3" fillId="4" borderId="8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left" indent="1"/>
    </xf>
    <xf numFmtId="0" fontId="3" fillId="8" borderId="11" xfId="0" applyNumberFormat="1" applyFont="1" applyFill="1" applyBorder="1"/>
    <xf numFmtId="0" fontId="3" fillId="6" borderId="11" xfId="0" applyFont="1" applyFill="1" applyBorder="1" applyAlignment="1">
      <alignment horizontal="left" indent="2"/>
    </xf>
    <xf numFmtId="0" fontId="1" fillId="6" borderId="11" xfId="0" applyFont="1" applyFill="1" applyBorder="1" applyAlignment="1">
      <alignment horizontal="left" indent="3"/>
    </xf>
    <xf numFmtId="0" fontId="1" fillId="8" borderId="11" xfId="0" applyNumberFormat="1" applyFont="1" applyFill="1" applyBorder="1"/>
    <xf numFmtId="0" fontId="1" fillId="6" borderId="0" xfId="0" applyNumberFormat="1" applyFont="1" applyFill="1"/>
    <xf numFmtId="0" fontId="1" fillId="8" borderId="0" xfId="0" applyNumberFormat="1" applyFont="1" applyFill="1"/>
    <xf numFmtId="0" fontId="3" fillId="5" borderId="12" xfId="0" applyNumberFormat="1" applyFont="1" applyFill="1" applyBorder="1"/>
    <xf numFmtId="0" fontId="3" fillId="3" borderId="13" xfId="0" applyNumberFormat="1" applyFont="1" applyFill="1" applyBorder="1"/>
    <xf numFmtId="0" fontId="1" fillId="3" borderId="13" xfId="0" applyNumberFormat="1" applyFont="1" applyFill="1" applyBorder="1"/>
    <xf numFmtId="9" fontId="1" fillId="7" borderId="14" xfId="0" applyNumberFormat="1" applyFont="1" applyFill="1" applyBorder="1"/>
    <xf numFmtId="9" fontId="3" fillId="7" borderId="15" xfId="0" applyNumberFormat="1" applyFont="1" applyFill="1" applyBorder="1"/>
    <xf numFmtId="0" fontId="3" fillId="6" borderId="0" xfId="0" applyNumberFormat="1" applyFont="1" applyFill="1"/>
    <xf numFmtId="0" fontId="3" fillId="7" borderId="1" xfId="0" applyFont="1" applyFill="1" applyBorder="1" applyAlignment="1"/>
    <xf numFmtId="0" fontId="3" fillId="7" borderId="4" xfId="0" applyFont="1" applyFill="1" applyBorder="1" applyAlignment="1"/>
    <xf numFmtId="0" fontId="1" fillId="6" borderId="0" xfId="0" applyFont="1" applyFill="1" applyAlignment="1">
      <alignment horizontal="left" indent="2"/>
    </xf>
    <xf numFmtId="0" fontId="3" fillId="5" borderId="14" xfId="0" applyNumberFormat="1" applyFont="1" applyFill="1" applyBorder="1"/>
    <xf numFmtId="0" fontId="3" fillId="3" borderId="2" xfId="0" applyNumberFormat="1" applyFont="1" applyFill="1" applyBorder="1"/>
    <xf numFmtId="0" fontId="3" fillId="9" borderId="13" xfId="0" applyNumberFormat="1" applyFont="1" applyFill="1" applyBorder="1"/>
    <xf numFmtId="0" fontId="3" fillId="10" borderId="1" xfId="0" applyFont="1" applyFill="1" applyBorder="1" applyAlignment="1"/>
    <xf numFmtId="9" fontId="1" fillId="10" borderId="2" xfId="0" applyNumberFormat="1" applyFont="1" applyFill="1" applyBorder="1"/>
    <xf numFmtId="9" fontId="1" fillId="10" borderId="3" xfId="0" applyNumberFormat="1" applyFont="1" applyFill="1" applyBorder="1"/>
    <xf numFmtId="9" fontId="1" fillId="10" borderId="14" xfId="0" applyNumberFormat="1" applyFont="1" applyFill="1" applyBorder="1"/>
    <xf numFmtId="0" fontId="3" fillId="10" borderId="4" xfId="0" applyFont="1" applyFill="1" applyBorder="1" applyAlignment="1"/>
    <xf numFmtId="9" fontId="3" fillId="10" borderId="5" xfId="0" applyNumberFormat="1" applyFont="1" applyFill="1" applyBorder="1"/>
    <xf numFmtId="9" fontId="3" fillId="10" borderId="6" xfId="0" applyNumberFormat="1" applyFont="1" applyFill="1" applyBorder="1"/>
    <xf numFmtId="9" fontId="3" fillId="10" borderId="15" xfId="0" applyNumberFormat="1" applyFont="1" applyFill="1" applyBorder="1"/>
    <xf numFmtId="0" fontId="1" fillId="4" borderId="9" xfId="0" applyNumberFormat="1" applyFont="1" applyFill="1" applyBorder="1"/>
    <xf numFmtId="0" fontId="3" fillId="9" borderId="2" xfId="0" applyNumberFormat="1" applyFont="1" applyFill="1" applyBorder="1"/>
    <xf numFmtId="0" fontId="3" fillId="9" borderId="11" xfId="0" applyNumberFormat="1" applyFont="1" applyFill="1" applyBorder="1"/>
    <xf numFmtId="0" fontId="1" fillId="9" borderId="13" xfId="0" applyNumberFormat="1" applyFont="1" applyFill="1" applyBorder="1"/>
    <xf numFmtId="0" fontId="3" fillId="6" borderId="5" xfId="0" applyNumberFormat="1" applyFont="1" applyFill="1" applyBorder="1"/>
    <xf numFmtId="9" fontId="1" fillId="7" borderId="1" xfId="0" applyNumberFormat="1" applyFont="1" applyFill="1" applyBorder="1"/>
    <xf numFmtId="9" fontId="3" fillId="7" borderId="4" xfId="0" applyNumberFormat="1" applyFont="1" applyFill="1" applyBorder="1"/>
    <xf numFmtId="0" fontId="3" fillId="5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3" fillId="11" borderId="9" xfId="0" applyNumberFormat="1" applyFont="1" applyFill="1" applyBorder="1"/>
    <xf numFmtId="0" fontId="3" fillId="11" borderId="8" xfId="0" applyNumberFormat="1" applyFont="1" applyFill="1" applyBorder="1"/>
    <xf numFmtId="0" fontId="3" fillId="12" borderId="8" xfId="0" applyNumberFormat="1" applyFont="1" applyFill="1" applyBorder="1"/>
    <xf numFmtId="0" fontId="3" fillId="6" borderId="11" xfId="0" applyFont="1" applyFill="1" applyBorder="1" applyAlignment="1"/>
    <xf numFmtId="0" fontId="3" fillId="6" borderId="11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 indent="3"/>
    </xf>
    <xf numFmtId="0" fontId="1" fillId="6" borderId="6" xfId="0" applyNumberFormat="1" applyFont="1" applyFill="1" applyBorder="1"/>
    <xf numFmtId="0" fontId="1" fillId="6" borderId="5" xfId="0" applyNumberFormat="1" applyFont="1" applyFill="1" applyBorder="1"/>
    <xf numFmtId="0" fontId="1" fillId="3" borderId="5" xfId="0" applyNumberFormat="1" applyFont="1" applyFill="1" applyBorder="1"/>
    <xf numFmtId="0" fontId="1" fillId="6" borderId="0" xfId="0" applyFont="1" applyFill="1" applyBorder="1" applyAlignment="1"/>
    <xf numFmtId="9" fontId="1" fillId="6" borderId="0" xfId="0" applyNumberFormat="1" applyFont="1" applyFill="1" applyBorder="1"/>
    <xf numFmtId="0" fontId="3" fillId="6" borderId="0" xfId="0" applyFont="1" applyFill="1" applyBorder="1" applyAlignment="1"/>
    <xf numFmtId="9" fontId="3" fillId="6" borderId="0" xfId="0" applyNumberFormat="1" applyFont="1" applyFill="1" applyBorder="1"/>
    <xf numFmtId="0" fontId="3" fillId="13" borderId="5" xfId="0" applyFont="1" applyFill="1" applyBorder="1" applyAlignment="1"/>
    <xf numFmtId="9" fontId="3" fillId="13" borderId="6" xfId="0" applyNumberFormat="1" applyFont="1" applyFill="1" applyBorder="1"/>
    <xf numFmtId="9" fontId="3" fillId="13" borderId="5" xfId="0" applyNumberFormat="1" applyFont="1" applyFill="1" applyBorder="1"/>
    <xf numFmtId="0" fontId="3" fillId="7" borderId="11" xfId="0" applyFont="1" applyFill="1" applyBorder="1" applyAlignment="1"/>
    <xf numFmtId="9" fontId="1" fillId="7" borderId="0" xfId="0" applyNumberFormat="1" applyFont="1" applyFill="1" applyBorder="1"/>
    <xf numFmtId="9" fontId="1" fillId="7" borderId="11" xfId="0" applyNumberFormat="1" applyFont="1" applyFill="1" applyBorder="1"/>
    <xf numFmtId="0" fontId="3" fillId="4" borderId="12" xfId="0" applyNumberFormat="1" applyFont="1" applyFill="1" applyBorder="1"/>
    <xf numFmtId="9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justify" wrapText="1"/>
    </xf>
    <xf numFmtId="0" fontId="3" fillId="3" borderId="5" xfId="0" applyFont="1" applyFill="1" applyBorder="1" applyAlignment="1">
      <alignment horizontal="center" vertical="justify" wrapText="1"/>
    </xf>
    <xf numFmtId="10" fontId="3" fillId="3" borderId="2" xfId="0" applyNumberFormat="1" applyFont="1" applyFill="1" applyBorder="1" applyAlignment="1">
      <alignment horizontal="center" vertical="center" wrapText="1"/>
    </xf>
    <xf numFmtId="10" fontId="3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4"/>
  <sheetViews>
    <sheetView tabSelected="1" topLeftCell="A56" workbookViewId="0">
      <selection activeCell="M76" sqref="M75:M76"/>
    </sheetView>
  </sheetViews>
  <sheetFormatPr baseColWidth="10" defaultRowHeight="14.4" x14ac:dyDescent="0.3"/>
  <cols>
    <col min="2" max="2" width="35.109375" bestFit="1" customWidth="1"/>
    <col min="3" max="3" width="9.77734375" customWidth="1"/>
    <col min="4" max="4" width="10.77734375" bestFit="1" customWidth="1"/>
    <col min="5" max="5" width="9.109375" customWidth="1"/>
    <col min="6" max="6" width="12.5546875" customWidth="1"/>
  </cols>
  <sheetData>
    <row r="1" spans="2:6" ht="15.6" x14ac:dyDescent="0.3">
      <c r="B1" s="2" t="s">
        <v>0</v>
      </c>
      <c r="C1" s="1"/>
      <c r="D1" s="1"/>
      <c r="E1" s="1"/>
      <c r="F1" s="1"/>
    </row>
    <row r="2" spans="2:6" ht="15.6" x14ac:dyDescent="0.3">
      <c r="B2" s="2" t="s">
        <v>47</v>
      </c>
      <c r="C2" s="1"/>
      <c r="D2" s="1"/>
      <c r="E2" s="1"/>
      <c r="F2" s="1"/>
    </row>
    <row r="3" spans="2:6" ht="15.6" x14ac:dyDescent="0.3">
      <c r="B3" s="2" t="s">
        <v>54</v>
      </c>
      <c r="C3" s="1"/>
      <c r="D3" s="1"/>
      <c r="E3" s="1"/>
      <c r="F3" s="1"/>
    </row>
    <row r="4" spans="2:6" ht="15" thickBot="1" x14ac:dyDescent="0.35">
      <c r="B4" s="1"/>
      <c r="C4" s="1"/>
      <c r="D4" s="1"/>
      <c r="E4" s="1"/>
      <c r="F4" s="1"/>
    </row>
    <row r="5" spans="2:6" x14ac:dyDescent="0.3">
      <c r="B5" s="62" t="s">
        <v>48</v>
      </c>
      <c r="C5" s="86" t="s">
        <v>3</v>
      </c>
      <c r="D5" s="88" t="s">
        <v>4</v>
      </c>
      <c r="E5" s="90" t="s">
        <v>5</v>
      </c>
      <c r="F5" s="92" t="s">
        <v>6</v>
      </c>
    </row>
    <row r="6" spans="2:6" ht="15" thickBot="1" x14ac:dyDescent="0.35">
      <c r="B6" s="63" t="s">
        <v>7</v>
      </c>
      <c r="C6" s="87"/>
      <c r="D6" s="89"/>
      <c r="E6" s="91"/>
      <c r="F6" s="93"/>
    </row>
    <row r="7" spans="2:6" ht="15" thickBot="1" x14ac:dyDescent="0.35">
      <c r="B7" s="64" t="s">
        <v>49</v>
      </c>
      <c r="C7" s="65">
        <v>1319</v>
      </c>
      <c r="D7" s="66">
        <v>940</v>
      </c>
      <c r="E7" s="65">
        <v>1164</v>
      </c>
      <c r="F7" s="67">
        <v>3423</v>
      </c>
    </row>
    <row r="8" spans="2:6" x14ac:dyDescent="0.3">
      <c r="B8" s="68" t="s">
        <v>20</v>
      </c>
      <c r="C8" s="11">
        <v>157</v>
      </c>
      <c r="D8" s="10">
        <v>99</v>
      </c>
      <c r="E8" s="11">
        <v>101</v>
      </c>
      <c r="F8" s="12">
        <v>357</v>
      </c>
    </row>
    <row r="9" spans="2:6" x14ac:dyDescent="0.3">
      <c r="B9" s="29" t="s">
        <v>50</v>
      </c>
      <c r="C9" s="11">
        <v>4</v>
      </c>
      <c r="D9" s="10">
        <v>0</v>
      </c>
      <c r="E9" s="11">
        <v>0</v>
      </c>
      <c r="F9" s="12">
        <v>4</v>
      </c>
    </row>
    <row r="10" spans="2:6" x14ac:dyDescent="0.3">
      <c r="B10" s="29" t="s">
        <v>11</v>
      </c>
      <c r="C10" s="11">
        <v>45</v>
      </c>
      <c r="D10" s="10">
        <v>21</v>
      </c>
      <c r="E10" s="11">
        <v>31</v>
      </c>
      <c r="F10" s="17">
        <v>97</v>
      </c>
    </row>
    <row r="11" spans="2:6" x14ac:dyDescent="0.3">
      <c r="B11" s="29" t="s">
        <v>12</v>
      </c>
      <c r="C11" s="11">
        <v>94</v>
      </c>
      <c r="D11" s="10">
        <v>43</v>
      </c>
      <c r="E11" s="11">
        <v>58</v>
      </c>
      <c r="F11" s="17">
        <v>195</v>
      </c>
    </row>
    <row r="12" spans="2:6" x14ac:dyDescent="0.3">
      <c r="B12" s="30" t="s">
        <v>13</v>
      </c>
      <c r="C12" s="16">
        <v>94</v>
      </c>
      <c r="D12" s="15">
        <v>43</v>
      </c>
      <c r="E12" s="16">
        <v>58</v>
      </c>
      <c r="F12" s="17">
        <v>195</v>
      </c>
    </row>
    <row r="13" spans="2:6" x14ac:dyDescent="0.3">
      <c r="B13" s="29" t="s">
        <v>24</v>
      </c>
      <c r="C13" s="11">
        <v>7</v>
      </c>
      <c r="D13" s="10">
        <v>6</v>
      </c>
      <c r="E13" s="11">
        <v>0</v>
      </c>
      <c r="F13" s="17">
        <v>13</v>
      </c>
    </row>
    <row r="14" spans="2:6" x14ac:dyDescent="0.3">
      <c r="B14" s="29" t="s">
        <v>14</v>
      </c>
      <c r="C14" s="11">
        <v>7</v>
      </c>
      <c r="D14" s="10">
        <v>29</v>
      </c>
      <c r="E14" s="11">
        <v>12</v>
      </c>
      <c r="F14" s="12">
        <v>48</v>
      </c>
    </row>
    <row r="15" spans="2:6" x14ac:dyDescent="0.3">
      <c r="B15" s="30" t="s">
        <v>13</v>
      </c>
      <c r="C15" s="16">
        <v>7</v>
      </c>
      <c r="D15" s="15">
        <v>29</v>
      </c>
      <c r="E15" s="16">
        <v>12</v>
      </c>
      <c r="F15" s="17">
        <v>48</v>
      </c>
    </row>
    <row r="16" spans="2:6" x14ac:dyDescent="0.3">
      <c r="B16" s="69" t="s">
        <v>9</v>
      </c>
      <c r="C16" s="11">
        <v>774</v>
      </c>
      <c r="D16" s="10">
        <v>527</v>
      </c>
      <c r="E16" s="11">
        <v>547</v>
      </c>
      <c r="F16" s="12">
        <v>1848</v>
      </c>
    </row>
    <row r="17" spans="2:6" x14ac:dyDescent="0.3">
      <c r="B17" s="27" t="s">
        <v>10</v>
      </c>
      <c r="C17" s="11">
        <v>388</v>
      </c>
      <c r="D17" s="10">
        <v>314</v>
      </c>
      <c r="E17" s="11">
        <v>516</v>
      </c>
      <c r="F17" s="12">
        <v>1218</v>
      </c>
    </row>
    <row r="18" spans="2:6" x14ac:dyDescent="0.3">
      <c r="B18" s="29" t="s">
        <v>23</v>
      </c>
      <c r="C18" s="11">
        <v>0</v>
      </c>
      <c r="D18" s="10">
        <v>2</v>
      </c>
      <c r="E18" s="11">
        <v>1</v>
      </c>
      <c r="F18" s="12">
        <v>3</v>
      </c>
    </row>
    <row r="19" spans="2:6" x14ac:dyDescent="0.3">
      <c r="B19" s="29" t="s">
        <v>50</v>
      </c>
      <c r="C19" s="11">
        <v>6</v>
      </c>
      <c r="D19" s="10">
        <v>0</v>
      </c>
      <c r="E19" s="11">
        <v>8</v>
      </c>
      <c r="F19" s="12">
        <v>14</v>
      </c>
    </row>
    <row r="20" spans="2:6" x14ac:dyDescent="0.3">
      <c r="B20" s="29" t="s">
        <v>11</v>
      </c>
      <c r="C20" s="11">
        <v>133</v>
      </c>
      <c r="D20" s="10">
        <v>47</v>
      </c>
      <c r="E20" s="11">
        <v>173</v>
      </c>
      <c r="F20" s="12">
        <v>353</v>
      </c>
    </row>
    <row r="21" spans="2:6" x14ac:dyDescent="0.3">
      <c r="B21" s="29" t="s">
        <v>12</v>
      </c>
      <c r="C21" s="11">
        <v>136</v>
      </c>
      <c r="D21" s="10">
        <v>87</v>
      </c>
      <c r="E21" s="11">
        <v>112</v>
      </c>
      <c r="F21" s="12">
        <v>335</v>
      </c>
    </row>
    <row r="22" spans="2:6" x14ac:dyDescent="0.3">
      <c r="B22" s="30" t="s">
        <v>13</v>
      </c>
      <c r="C22" s="16">
        <v>136</v>
      </c>
      <c r="D22" s="15">
        <v>87</v>
      </c>
      <c r="E22" s="16">
        <v>112</v>
      </c>
      <c r="F22" s="17">
        <v>335</v>
      </c>
    </row>
    <row r="23" spans="2:6" x14ac:dyDescent="0.3">
      <c r="B23" s="29" t="s">
        <v>24</v>
      </c>
      <c r="C23" s="11">
        <v>19</v>
      </c>
      <c r="D23" s="10">
        <v>18</v>
      </c>
      <c r="E23" s="11">
        <v>21</v>
      </c>
      <c r="F23" s="12">
        <v>58</v>
      </c>
    </row>
    <row r="24" spans="2:6" x14ac:dyDescent="0.3">
      <c r="B24" s="29" t="s">
        <v>14</v>
      </c>
      <c r="C24" s="11">
        <v>94</v>
      </c>
      <c r="D24" s="10">
        <v>160</v>
      </c>
      <c r="E24" s="11">
        <v>201</v>
      </c>
      <c r="F24" s="12">
        <v>455</v>
      </c>
    </row>
    <row r="25" spans="2:6" ht="15" thickBot="1" x14ac:dyDescent="0.35">
      <c r="B25" s="70" t="s">
        <v>13</v>
      </c>
      <c r="C25" s="71">
        <v>94</v>
      </c>
      <c r="D25" s="72">
        <v>160</v>
      </c>
      <c r="E25" s="71">
        <v>201</v>
      </c>
      <c r="F25" s="73">
        <v>455</v>
      </c>
    </row>
    <row r="26" spans="2:6" x14ac:dyDescent="0.3">
      <c r="B26" s="18" t="s">
        <v>15</v>
      </c>
      <c r="C26" s="20">
        <f>C16/C7</f>
        <v>0.58680818802122825</v>
      </c>
      <c r="D26" s="19">
        <f>D16/D7</f>
        <v>0.56063829787234043</v>
      </c>
      <c r="E26" s="20">
        <f>E16/E7</f>
        <v>0.46993127147766323</v>
      </c>
      <c r="F26" s="19">
        <f>F16/F7</f>
        <v>0.53987730061349692</v>
      </c>
    </row>
    <row r="27" spans="2:6" ht="15" thickBot="1" x14ac:dyDescent="0.35">
      <c r="B27" s="21" t="s">
        <v>16</v>
      </c>
      <c r="C27" s="23">
        <f>C16/(C7-C9-C13-C18-C19-C23-C10-C20)</f>
        <v>0.70045248868778276</v>
      </c>
      <c r="D27" s="22">
        <f>D16/(D7-D9-D13-D18-D19-D23-D10-D20)</f>
        <v>0.62293144208037821</v>
      </c>
      <c r="E27" s="23">
        <f>E16/(E7-E9-E13-E18-E19-E23-E10-E20)</f>
        <v>0.58817204301075265</v>
      </c>
      <c r="F27" s="22">
        <f>F16/(F7-F9-F13-F18-F19-F23-F10-F20)</f>
        <v>0.64144394307532104</v>
      </c>
    </row>
    <row r="28" spans="2:6" ht="15" thickBot="1" x14ac:dyDescent="0.35">
      <c r="B28" s="74"/>
      <c r="C28" s="75"/>
      <c r="D28" s="75"/>
      <c r="E28" s="75"/>
      <c r="F28" s="75"/>
    </row>
    <row r="29" spans="2:6" ht="15" thickBot="1" x14ac:dyDescent="0.35">
      <c r="B29" s="64" t="s">
        <v>21</v>
      </c>
      <c r="C29" s="65">
        <v>1107</v>
      </c>
      <c r="D29" s="66">
        <v>984</v>
      </c>
      <c r="E29" s="65">
        <v>855</v>
      </c>
      <c r="F29" s="67">
        <v>2946</v>
      </c>
    </row>
    <row r="30" spans="2:6" x14ac:dyDescent="0.3">
      <c r="B30" s="68" t="s">
        <v>20</v>
      </c>
      <c r="C30" s="11">
        <v>4</v>
      </c>
      <c r="D30" s="10">
        <v>4</v>
      </c>
      <c r="E30" s="11">
        <v>2</v>
      </c>
      <c r="F30" s="12">
        <v>10</v>
      </c>
    </row>
    <row r="31" spans="2:6" x14ac:dyDescent="0.3">
      <c r="B31" s="29" t="s">
        <v>12</v>
      </c>
      <c r="C31" s="11">
        <v>4</v>
      </c>
      <c r="D31" s="10">
        <v>3</v>
      </c>
      <c r="E31" s="11">
        <v>1</v>
      </c>
      <c r="F31" s="12">
        <v>8</v>
      </c>
    </row>
    <row r="32" spans="2:6" x14ac:dyDescent="0.3">
      <c r="B32" s="30" t="s">
        <v>13</v>
      </c>
      <c r="C32" s="16">
        <v>4</v>
      </c>
      <c r="D32" s="15">
        <v>3</v>
      </c>
      <c r="E32" s="16">
        <v>1</v>
      </c>
      <c r="F32" s="17">
        <v>8</v>
      </c>
    </row>
    <row r="33" spans="2:6" x14ac:dyDescent="0.3">
      <c r="B33" s="29" t="s">
        <v>14</v>
      </c>
      <c r="C33" s="11">
        <v>0</v>
      </c>
      <c r="D33" s="10">
        <v>1</v>
      </c>
      <c r="E33" s="11">
        <v>1</v>
      </c>
      <c r="F33" s="12">
        <v>2</v>
      </c>
    </row>
    <row r="34" spans="2:6" x14ac:dyDescent="0.3">
      <c r="B34" s="30" t="s">
        <v>22</v>
      </c>
      <c r="C34" s="16">
        <v>0</v>
      </c>
      <c r="D34" s="15">
        <v>0</v>
      </c>
      <c r="E34" s="16">
        <v>1</v>
      </c>
      <c r="F34" s="17">
        <v>1</v>
      </c>
    </row>
    <row r="35" spans="2:6" x14ac:dyDescent="0.3">
      <c r="B35" s="30" t="s">
        <v>13</v>
      </c>
      <c r="C35" s="16">
        <v>0</v>
      </c>
      <c r="D35" s="15">
        <v>1</v>
      </c>
      <c r="E35" s="16">
        <v>0</v>
      </c>
      <c r="F35" s="17">
        <v>1</v>
      </c>
    </row>
    <row r="36" spans="2:6" x14ac:dyDescent="0.3">
      <c r="B36" s="68" t="s">
        <v>9</v>
      </c>
      <c r="C36" s="11">
        <v>922</v>
      </c>
      <c r="D36" s="10">
        <v>762</v>
      </c>
      <c r="E36" s="11">
        <v>626</v>
      </c>
      <c r="F36" s="12">
        <v>2310</v>
      </c>
    </row>
    <row r="37" spans="2:6" x14ac:dyDescent="0.3">
      <c r="B37" s="68" t="s">
        <v>10</v>
      </c>
      <c r="C37" s="11">
        <v>181</v>
      </c>
      <c r="D37" s="10">
        <v>218</v>
      </c>
      <c r="E37" s="11">
        <v>227</v>
      </c>
      <c r="F37" s="12">
        <v>626</v>
      </c>
    </row>
    <row r="38" spans="2:6" x14ac:dyDescent="0.3">
      <c r="B38" s="29" t="s">
        <v>23</v>
      </c>
      <c r="C38" s="11">
        <v>4</v>
      </c>
      <c r="D38" s="10">
        <v>7</v>
      </c>
      <c r="E38" s="11">
        <v>2</v>
      </c>
      <c r="F38" s="12">
        <v>13</v>
      </c>
    </row>
    <row r="39" spans="2:6" x14ac:dyDescent="0.3">
      <c r="B39" s="29" t="s">
        <v>11</v>
      </c>
      <c r="C39" s="11">
        <v>9</v>
      </c>
      <c r="D39" s="10">
        <v>13</v>
      </c>
      <c r="E39" s="11">
        <v>35</v>
      </c>
      <c r="F39" s="12">
        <v>57</v>
      </c>
    </row>
    <row r="40" spans="2:6" x14ac:dyDescent="0.3">
      <c r="B40" s="29" t="s">
        <v>12</v>
      </c>
      <c r="C40" s="11">
        <v>123</v>
      </c>
      <c r="D40" s="10">
        <v>147</v>
      </c>
      <c r="E40" s="11">
        <v>137</v>
      </c>
      <c r="F40" s="12">
        <v>407</v>
      </c>
    </row>
    <row r="41" spans="2:6" x14ac:dyDescent="0.3">
      <c r="B41" s="30" t="s">
        <v>22</v>
      </c>
      <c r="C41" s="16">
        <v>22</v>
      </c>
      <c r="D41" s="15">
        <v>26</v>
      </c>
      <c r="E41" s="16">
        <v>12</v>
      </c>
      <c r="F41" s="17">
        <v>60</v>
      </c>
    </row>
    <row r="42" spans="2:6" x14ac:dyDescent="0.3">
      <c r="B42" s="30" t="s">
        <v>13</v>
      </c>
      <c r="C42" s="16">
        <v>101</v>
      </c>
      <c r="D42" s="15">
        <v>121</v>
      </c>
      <c r="E42" s="16">
        <v>125</v>
      </c>
      <c r="F42" s="17">
        <v>347</v>
      </c>
    </row>
    <row r="43" spans="2:6" x14ac:dyDescent="0.3">
      <c r="B43" s="29" t="s">
        <v>24</v>
      </c>
      <c r="C43" s="11">
        <v>36</v>
      </c>
      <c r="D43" s="10">
        <v>30</v>
      </c>
      <c r="E43" s="11">
        <v>50</v>
      </c>
      <c r="F43" s="12">
        <v>116</v>
      </c>
    </row>
    <row r="44" spans="2:6" x14ac:dyDescent="0.3">
      <c r="B44" s="29" t="s">
        <v>14</v>
      </c>
      <c r="C44" s="11">
        <v>9</v>
      </c>
      <c r="D44" s="10">
        <v>21</v>
      </c>
      <c r="E44" s="11">
        <v>3</v>
      </c>
      <c r="F44" s="12">
        <v>33</v>
      </c>
    </row>
    <row r="45" spans="2:6" x14ac:dyDescent="0.3">
      <c r="B45" s="30" t="s">
        <v>22</v>
      </c>
      <c r="C45" s="16">
        <v>1</v>
      </c>
      <c r="D45" s="15">
        <v>4</v>
      </c>
      <c r="E45" s="16">
        <v>3</v>
      </c>
      <c r="F45" s="17">
        <v>8</v>
      </c>
    </row>
    <row r="46" spans="2:6" ht="15" thickBot="1" x14ac:dyDescent="0.35">
      <c r="B46" s="70" t="s">
        <v>13</v>
      </c>
      <c r="C46" s="71">
        <v>8</v>
      </c>
      <c r="D46" s="72">
        <v>17</v>
      </c>
      <c r="E46" s="71">
        <v>0</v>
      </c>
      <c r="F46" s="73">
        <v>25</v>
      </c>
    </row>
    <row r="47" spans="2:6" x14ac:dyDescent="0.3">
      <c r="B47" s="18" t="s">
        <v>15</v>
      </c>
      <c r="C47" s="20">
        <f>C36/C29</f>
        <v>0.83288166214995485</v>
      </c>
      <c r="D47" s="19">
        <f>D36/D29</f>
        <v>0.77439024390243905</v>
      </c>
      <c r="E47" s="20">
        <f>E36/E29</f>
        <v>0.73216374269005846</v>
      </c>
      <c r="F47" s="19">
        <f>F36/F29</f>
        <v>0.78411405295315684</v>
      </c>
    </row>
    <row r="48" spans="2:6" ht="15" thickBot="1" x14ac:dyDescent="0.35">
      <c r="B48" s="21" t="s">
        <v>16</v>
      </c>
      <c r="C48" s="23">
        <f>C36/(C29-C34-C38-C39-C41-C43-C45)</f>
        <v>0.89082125603864737</v>
      </c>
      <c r="D48" s="22">
        <f>D36/(D29-D34-D38-D39-D41-D43-D45)</f>
        <v>0.84292035398230092</v>
      </c>
      <c r="E48" s="23">
        <f>E36/(E29-E34-E38-E39-E41-E43-E45)</f>
        <v>0.83244680851063835</v>
      </c>
      <c r="F48" s="22">
        <f>F36/(F29-F34-F38-F39-F41-F43-F45)</f>
        <v>0.85841694537346713</v>
      </c>
    </row>
    <row r="49" spans="2:6" ht="15" thickBot="1" x14ac:dyDescent="0.35">
      <c r="B49" s="76"/>
      <c r="C49" s="77"/>
      <c r="D49" s="77"/>
      <c r="E49" s="77"/>
      <c r="F49" s="77"/>
    </row>
    <row r="50" spans="2:6" ht="15" thickBot="1" x14ac:dyDescent="0.35">
      <c r="B50" s="64" t="s">
        <v>27</v>
      </c>
      <c r="C50" s="65">
        <v>3369</v>
      </c>
      <c r="D50" s="66">
        <v>2827</v>
      </c>
      <c r="E50" s="65">
        <v>3170</v>
      </c>
      <c r="F50" s="67">
        <v>9366</v>
      </c>
    </row>
    <row r="51" spans="2:6" x14ac:dyDescent="0.3">
      <c r="B51" s="68" t="s">
        <v>20</v>
      </c>
      <c r="C51" s="11">
        <v>26</v>
      </c>
      <c r="D51" s="10">
        <v>72</v>
      </c>
      <c r="E51" s="11">
        <v>198</v>
      </c>
      <c r="F51" s="12">
        <v>296</v>
      </c>
    </row>
    <row r="52" spans="2:6" x14ac:dyDescent="0.3">
      <c r="B52" s="29" t="s">
        <v>11</v>
      </c>
      <c r="C52" s="16">
        <v>5</v>
      </c>
      <c r="D52" s="15">
        <v>18</v>
      </c>
      <c r="E52" s="16">
        <v>169</v>
      </c>
      <c r="F52" s="17">
        <v>192</v>
      </c>
    </row>
    <row r="53" spans="2:6" x14ac:dyDescent="0.3">
      <c r="B53" s="29" t="s">
        <v>12</v>
      </c>
      <c r="C53" s="16">
        <v>4</v>
      </c>
      <c r="D53" s="15">
        <v>43</v>
      </c>
      <c r="E53" s="16">
        <v>9</v>
      </c>
      <c r="F53" s="17">
        <v>56</v>
      </c>
    </row>
    <row r="54" spans="2:6" x14ac:dyDescent="0.3">
      <c r="B54" s="30" t="s">
        <v>13</v>
      </c>
      <c r="C54" s="16">
        <v>4</v>
      </c>
      <c r="D54" s="15">
        <v>43</v>
      </c>
      <c r="E54" s="16">
        <v>9</v>
      </c>
      <c r="F54" s="17">
        <v>56</v>
      </c>
    </row>
    <row r="55" spans="2:6" x14ac:dyDescent="0.3">
      <c r="B55" s="29" t="s">
        <v>14</v>
      </c>
      <c r="C55" s="16">
        <v>17</v>
      </c>
      <c r="D55" s="15">
        <v>11</v>
      </c>
      <c r="E55" s="16">
        <v>20</v>
      </c>
      <c r="F55" s="17">
        <v>48</v>
      </c>
    </row>
    <row r="56" spans="2:6" x14ac:dyDescent="0.3">
      <c r="B56" s="30" t="s">
        <v>22</v>
      </c>
      <c r="C56" s="16">
        <v>2</v>
      </c>
      <c r="D56" s="15">
        <v>0</v>
      </c>
      <c r="E56" s="16">
        <v>3</v>
      </c>
      <c r="F56" s="17">
        <v>5</v>
      </c>
    </row>
    <row r="57" spans="2:6" x14ac:dyDescent="0.3">
      <c r="B57" s="30" t="s">
        <v>13</v>
      </c>
      <c r="C57" s="16">
        <v>15</v>
      </c>
      <c r="D57" s="15">
        <v>11</v>
      </c>
      <c r="E57" s="16">
        <v>17</v>
      </c>
      <c r="F57" s="17">
        <v>43</v>
      </c>
    </row>
    <row r="58" spans="2:6" x14ac:dyDescent="0.3">
      <c r="B58" s="68" t="s">
        <v>9</v>
      </c>
      <c r="C58" s="11">
        <v>2618</v>
      </c>
      <c r="D58" s="10">
        <v>2149</v>
      </c>
      <c r="E58" s="11">
        <v>2037</v>
      </c>
      <c r="F58" s="12">
        <v>6804</v>
      </c>
    </row>
    <row r="59" spans="2:6" x14ac:dyDescent="0.3">
      <c r="B59" s="68" t="s">
        <v>10</v>
      </c>
      <c r="C59" s="11">
        <v>725</v>
      </c>
      <c r="D59" s="10">
        <v>606</v>
      </c>
      <c r="E59" s="11">
        <v>935</v>
      </c>
      <c r="F59" s="12">
        <v>2266</v>
      </c>
    </row>
    <row r="60" spans="2:6" x14ac:dyDescent="0.3">
      <c r="B60" s="29" t="s">
        <v>23</v>
      </c>
      <c r="C60" s="11">
        <v>65</v>
      </c>
      <c r="D60" s="10">
        <v>39</v>
      </c>
      <c r="E60" s="11">
        <v>61</v>
      </c>
      <c r="F60" s="12">
        <v>165</v>
      </c>
    </row>
    <row r="61" spans="2:6" x14ac:dyDescent="0.3">
      <c r="B61" s="29" t="s">
        <v>50</v>
      </c>
      <c r="C61" s="11">
        <v>15</v>
      </c>
      <c r="D61" s="10">
        <v>19</v>
      </c>
      <c r="E61" s="11">
        <v>20</v>
      </c>
      <c r="F61" s="12">
        <v>54</v>
      </c>
    </row>
    <row r="62" spans="2:6" x14ac:dyDescent="0.3">
      <c r="B62" s="29" t="s">
        <v>11</v>
      </c>
      <c r="C62" s="11">
        <v>268</v>
      </c>
      <c r="D62" s="10">
        <v>240</v>
      </c>
      <c r="E62" s="11">
        <v>354</v>
      </c>
      <c r="F62" s="12">
        <v>862</v>
      </c>
    </row>
    <row r="63" spans="2:6" x14ac:dyDescent="0.3">
      <c r="B63" s="29" t="s">
        <v>12</v>
      </c>
      <c r="C63" s="11">
        <v>108</v>
      </c>
      <c r="D63" s="10">
        <v>63</v>
      </c>
      <c r="E63" s="11">
        <v>138</v>
      </c>
      <c r="F63" s="12">
        <v>309</v>
      </c>
    </row>
    <row r="64" spans="2:6" x14ac:dyDescent="0.3">
      <c r="B64" s="30" t="s">
        <v>22</v>
      </c>
      <c r="C64" s="16">
        <v>12</v>
      </c>
      <c r="D64" s="15">
        <v>9</v>
      </c>
      <c r="E64" s="16">
        <v>17</v>
      </c>
      <c r="F64" s="17">
        <v>38</v>
      </c>
    </row>
    <row r="65" spans="2:11" x14ac:dyDescent="0.3">
      <c r="B65" s="30" t="s">
        <v>13</v>
      </c>
      <c r="C65" s="16">
        <v>96</v>
      </c>
      <c r="D65" s="15">
        <v>54</v>
      </c>
      <c r="E65" s="16">
        <v>121</v>
      </c>
      <c r="F65" s="17">
        <v>271</v>
      </c>
    </row>
    <row r="66" spans="2:11" x14ac:dyDescent="0.3">
      <c r="B66" s="29" t="s">
        <v>24</v>
      </c>
      <c r="C66" s="11">
        <v>202</v>
      </c>
      <c r="D66" s="10">
        <v>215</v>
      </c>
      <c r="E66" s="11">
        <v>294</v>
      </c>
      <c r="F66" s="12">
        <v>711</v>
      </c>
    </row>
    <row r="67" spans="2:11" x14ac:dyDescent="0.3">
      <c r="B67" s="29" t="s">
        <v>14</v>
      </c>
      <c r="C67" s="11">
        <v>67</v>
      </c>
      <c r="D67" s="10">
        <v>30</v>
      </c>
      <c r="E67" s="11">
        <v>68</v>
      </c>
      <c r="F67" s="12">
        <v>165</v>
      </c>
    </row>
    <row r="68" spans="2:11" x14ac:dyDescent="0.3">
      <c r="B68" s="30" t="s">
        <v>22</v>
      </c>
      <c r="C68" s="16">
        <v>9</v>
      </c>
      <c r="D68" s="15">
        <v>5</v>
      </c>
      <c r="E68" s="16">
        <v>6</v>
      </c>
      <c r="F68" s="17">
        <v>20</v>
      </c>
    </row>
    <row r="69" spans="2:11" ht="15" thickBot="1" x14ac:dyDescent="0.35">
      <c r="B69" s="70" t="s">
        <v>13</v>
      </c>
      <c r="C69" s="71">
        <v>58</v>
      </c>
      <c r="D69" s="72">
        <v>25</v>
      </c>
      <c r="E69" s="71">
        <v>62</v>
      </c>
      <c r="F69" s="73">
        <v>145</v>
      </c>
    </row>
    <row r="70" spans="2:11" x14ac:dyDescent="0.3">
      <c r="B70" s="18" t="s">
        <v>15</v>
      </c>
      <c r="C70" s="20">
        <f>C58/C50</f>
        <v>0.77708518848322949</v>
      </c>
      <c r="D70" s="19">
        <f>D58/D50</f>
        <v>0.76016979129819595</v>
      </c>
      <c r="E70" s="20">
        <f>E58/E50</f>
        <v>0.64258675078864358</v>
      </c>
      <c r="F70" s="19">
        <f>F58/F50</f>
        <v>0.726457399103139</v>
      </c>
    </row>
    <row r="71" spans="2:11" ht="15" thickBot="1" x14ac:dyDescent="0.35">
      <c r="B71" s="21" t="s">
        <v>16</v>
      </c>
      <c r="C71" s="23">
        <f>C58/(C50-C52-C56-C60-C61-C62-C64-C66-C68)</f>
        <v>0.93801504836975991</v>
      </c>
      <c r="D71" s="22">
        <f>D58/(D50-D52-D56-D60-D61-D62-D64-D66-D68)</f>
        <v>0.94171779141104295</v>
      </c>
      <c r="E71" s="23">
        <f>E58/(E50-E52-E56-E60-E61-E62-E64-E66-E68)</f>
        <v>0.9069456812110418</v>
      </c>
      <c r="F71" s="22">
        <f>F58/(F50-F52-F56-F60-F61-F62-F64-F66-F68)</f>
        <v>0.9296351960650362</v>
      </c>
      <c r="H71" s="85"/>
      <c r="I71" s="85"/>
      <c r="J71" s="85"/>
      <c r="K71" s="85"/>
    </row>
    <row r="72" spans="2:11" ht="15" thickBot="1" x14ac:dyDescent="0.35">
      <c r="B72" s="76"/>
      <c r="C72" s="77"/>
      <c r="D72" s="77"/>
      <c r="E72" s="77"/>
      <c r="F72" s="77"/>
      <c r="H72" s="85"/>
      <c r="I72" s="85"/>
      <c r="J72" s="85"/>
      <c r="K72" s="85"/>
    </row>
    <row r="73" spans="2:11" ht="15" thickBot="1" x14ac:dyDescent="0.35">
      <c r="B73" s="64" t="s">
        <v>29</v>
      </c>
      <c r="C73" s="65">
        <v>10797</v>
      </c>
      <c r="D73" s="66">
        <v>9707</v>
      </c>
      <c r="E73" s="65">
        <v>10600</v>
      </c>
      <c r="F73" s="67">
        <v>31104</v>
      </c>
    </row>
    <row r="74" spans="2:11" x14ac:dyDescent="0.3">
      <c r="B74" s="68" t="s">
        <v>20</v>
      </c>
      <c r="C74" s="11">
        <v>145</v>
      </c>
      <c r="D74" s="10">
        <v>322</v>
      </c>
      <c r="E74" s="11">
        <v>416</v>
      </c>
      <c r="F74" s="12">
        <v>883</v>
      </c>
    </row>
    <row r="75" spans="2:11" x14ac:dyDescent="0.3">
      <c r="B75" s="29" t="s">
        <v>50</v>
      </c>
      <c r="C75" s="11">
        <v>0</v>
      </c>
      <c r="D75" s="10">
        <v>0</v>
      </c>
      <c r="E75" s="11">
        <v>1</v>
      </c>
      <c r="F75" s="12">
        <v>1</v>
      </c>
    </row>
    <row r="76" spans="2:11" x14ac:dyDescent="0.3">
      <c r="B76" s="29" t="s">
        <v>11</v>
      </c>
      <c r="C76" s="11">
        <v>42</v>
      </c>
      <c r="D76" s="10">
        <v>65</v>
      </c>
      <c r="E76" s="11">
        <v>217</v>
      </c>
      <c r="F76" s="12">
        <v>324</v>
      </c>
    </row>
    <row r="77" spans="2:11" x14ac:dyDescent="0.3">
      <c r="B77" s="29" t="s">
        <v>12</v>
      </c>
      <c r="C77" s="11">
        <v>22</v>
      </c>
      <c r="D77" s="10">
        <v>22</v>
      </c>
      <c r="E77" s="11">
        <v>33</v>
      </c>
      <c r="F77" s="12">
        <v>77</v>
      </c>
    </row>
    <row r="78" spans="2:11" x14ac:dyDescent="0.3">
      <c r="B78" s="29" t="s">
        <v>22</v>
      </c>
      <c r="C78" s="11">
        <v>0</v>
      </c>
      <c r="D78" s="10">
        <v>8</v>
      </c>
      <c r="E78" s="11">
        <v>0</v>
      </c>
      <c r="F78" s="12">
        <v>8</v>
      </c>
    </row>
    <row r="79" spans="2:11" x14ac:dyDescent="0.3">
      <c r="B79" s="30" t="s">
        <v>13</v>
      </c>
      <c r="C79" s="16">
        <v>22</v>
      </c>
      <c r="D79" s="15">
        <v>14</v>
      </c>
      <c r="E79" s="16">
        <v>33</v>
      </c>
      <c r="F79" s="17">
        <v>69</v>
      </c>
    </row>
    <row r="80" spans="2:11" x14ac:dyDescent="0.3">
      <c r="B80" s="30" t="s">
        <v>24</v>
      </c>
      <c r="C80" s="16">
        <v>3</v>
      </c>
      <c r="D80" s="15">
        <v>7</v>
      </c>
      <c r="E80" s="16">
        <v>36</v>
      </c>
      <c r="F80" s="17">
        <v>46</v>
      </c>
    </row>
    <row r="81" spans="2:6" x14ac:dyDescent="0.3">
      <c r="B81" s="29" t="s">
        <v>14</v>
      </c>
      <c r="C81" s="11">
        <v>78</v>
      </c>
      <c r="D81" s="10">
        <v>228</v>
      </c>
      <c r="E81" s="11">
        <v>129</v>
      </c>
      <c r="F81" s="12">
        <v>435</v>
      </c>
    </row>
    <row r="82" spans="2:6" x14ac:dyDescent="0.3">
      <c r="B82" s="29" t="s">
        <v>22</v>
      </c>
      <c r="C82" s="11">
        <v>18</v>
      </c>
      <c r="D82" s="10">
        <v>173</v>
      </c>
      <c r="E82" s="11">
        <v>36</v>
      </c>
      <c r="F82" s="12">
        <v>227</v>
      </c>
    </row>
    <row r="83" spans="2:6" x14ac:dyDescent="0.3">
      <c r="B83" s="30" t="s">
        <v>13</v>
      </c>
      <c r="C83" s="16">
        <v>60</v>
      </c>
      <c r="D83" s="15">
        <v>55</v>
      </c>
      <c r="E83" s="16">
        <v>93</v>
      </c>
      <c r="F83" s="17">
        <v>208</v>
      </c>
    </row>
    <row r="84" spans="2:6" x14ac:dyDescent="0.3">
      <c r="B84" s="30" t="s">
        <v>9</v>
      </c>
      <c r="C84" s="16">
        <v>7442</v>
      </c>
      <c r="D84" s="15">
        <v>6375</v>
      </c>
      <c r="E84" s="16">
        <v>6123</v>
      </c>
      <c r="F84" s="17">
        <v>19940</v>
      </c>
    </row>
    <row r="85" spans="2:6" x14ac:dyDescent="0.3">
      <c r="B85" s="68" t="s">
        <v>10</v>
      </c>
      <c r="C85" s="11">
        <v>3210</v>
      </c>
      <c r="D85" s="10">
        <v>3010</v>
      </c>
      <c r="E85" s="11">
        <v>4061</v>
      </c>
      <c r="F85" s="12">
        <v>10281</v>
      </c>
    </row>
    <row r="86" spans="2:6" x14ac:dyDescent="0.3">
      <c r="B86" s="68" t="s">
        <v>23</v>
      </c>
      <c r="C86" s="11">
        <v>38</v>
      </c>
      <c r="D86" s="10">
        <v>55</v>
      </c>
      <c r="E86" s="11">
        <v>33</v>
      </c>
      <c r="F86" s="12">
        <v>126</v>
      </c>
    </row>
    <row r="87" spans="2:6" x14ac:dyDescent="0.3">
      <c r="B87" s="29" t="s">
        <v>50</v>
      </c>
      <c r="C87" s="11">
        <v>6</v>
      </c>
      <c r="D87" s="10">
        <v>1</v>
      </c>
      <c r="E87" s="11">
        <v>3</v>
      </c>
      <c r="F87" s="12">
        <v>10</v>
      </c>
    </row>
    <row r="88" spans="2:6" x14ac:dyDescent="0.3">
      <c r="B88" s="29" t="s">
        <v>11</v>
      </c>
      <c r="C88" s="11">
        <v>681</v>
      </c>
      <c r="D88" s="10">
        <v>887</v>
      </c>
      <c r="E88" s="11">
        <v>1546</v>
      </c>
      <c r="F88" s="12">
        <v>3114</v>
      </c>
    </row>
    <row r="89" spans="2:6" x14ac:dyDescent="0.3">
      <c r="B89" s="29" t="s">
        <v>18</v>
      </c>
      <c r="C89" s="11">
        <v>1322</v>
      </c>
      <c r="D89" s="10">
        <v>1010</v>
      </c>
      <c r="E89" s="11">
        <v>1081</v>
      </c>
      <c r="F89" s="12">
        <v>3413</v>
      </c>
    </row>
    <row r="90" spans="2:6" x14ac:dyDescent="0.3">
      <c r="B90" s="29" t="s">
        <v>12</v>
      </c>
      <c r="C90" s="11">
        <v>272</v>
      </c>
      <c r="D90" s="10">
        <v>262</v>
      </c>
      <c r="E90" s="11">
        <v>300</v>
      </c>
      <c r="F90" s="12">
        <v>834</v>
      </c>
    </row>
    <row r="91" spans="2:6" x14ac:dyDescent="0.3">
      <c r="B91" s="30" t="s">
        <v>22</v>
      </c>
      <c r="C91" s="16">
        <v>70</v>
      </c>
      <c r="D91" s="15">
        <v>40</v>
      </c>
      <c r="E91" s="16">
        <v>70</v>
      </c>
      <c r="F91" s="17">
        <v>180</v>
      </c>
    </row>
    <row r="92" spans="2:6" x14ac:dyDescent="0.3">
      <c r="B92" s="30" t="s">
        <v>13</v>
      </c>
      <c r="C92" s="16">
        <v>202</v>
      </c>
      <c r="D92" s="15">
        <v>222</v>
      </c>
      <c r="E92" s="16">
        <v>230</v>
      </c>
      <c r="F92" s="17">
        <v>654</v>
      </c>
    </row>
    <row r="93" spans="2:6" x14ac:dyDescent="0.3">
      <c r="B93" s="29" t="s">
        <v>24</v>
      </c>
      <c r="C93" s="11">
        <v>479</v>
      </c>
      <c r="D93" s="10">
        <v>400</v>
      </c>
      <c r="E93" s="11">
        <v>707</v>
      </c>
      <c r="F93" s="12">
        <v>1586</v>
      </c>
    </row>
    <row r="94" spans="2:6" x14ac:dyDescent="0.3">
      <c r="B94" s="29" t="s">
        <v>14</v>
      </c>
      <c r="C94" s="11">
        <v>412</v>
      </c>
      <c r="D94" s="10">
        <v>395</v>
      </c>
      <c r="E94" s="11">
        <v>391</v>
      </c>
      <c r="F94" s="12">
        <v>1198</v>
      </c>
    </row>
    <row r="95" spans="2:6" x14ac:dyDescent="0.3">
      <c r="B95" s="30" t="s">
        <v>22</v>
      </c>
      <c r="C95" s="16">
        <v>51</v>
      </c>
      <c r="D95" s="15">
        <v>132</v>
      </c>
      <c r="E95" s="16">
        <v>119</v>
      </c>
      <c r="F95" s="17">
        <v>302</v>
      </c>
    </row>
    <row r="96" spans="2:6" ht="15" thickBot="1" x14ac:dyDescent="0.35">
      <c r="B96" s="70" t="s">
        <v>13</v>
      </c>
      <c r="C96" s="71">
        <v>361</v>
      </c>
      <c r="D96" s="72">
        <v>263</v>
      </c>
      <c r="E96" s="71">
        <v>272</v>
      </c>
      <c r="F96" s="73">
        <v>896</v>
      </c>
    </row>
    <row r="97" spans="2:6" x14ac:dyDescent="0.3">
      <c r="B97" s="18" t="s">
        <v>15</v>
      </c>
      <c r="C97" s="20">
        <v>0.68926553672316382</v>
      </c>
      <c r="D97" s="19">
        <v>0.65674255691768824</v>
      </c>
      <c r="E97" s="20">
        <v>0.57764150943396231</v>
      </c>
      <c r="F97" s="19">
        <v>0.64107510288065839</v>
      </c>
    </row>
    <row r="98" spans="2:6" ht="15" thickBot="1" x14ac:dyDescent="0.35">
      <c r="B98" s="78" t="s">
        <v>16</v>
      </c>
      <c r="C98" s="79">
        <v>0.79094484004676369</v>
      </c>
      <c r="D98" s="80">
        <v>0.80299785867237683</v>
      </c>
      <c r="E98" s="79">
        <v>0.78179264555669048</v>
      </c>
      <c r="F98" s="22">
        <v>0.79189833200953141</v>
      </c>
    </row>
    <row r="99" spans="2:6" ht="15" thickBot="1" x14ac:dyDescent="0.35">
      <c r="B99" s="76"/>
      <c r="C99" s="77"/>
      <c r="D99" s="77"/>
      <c r="E99" s="77"/>
      <c r="F99" s="77"/>
    </row>
    <row r="100" spans="2:6" ht="15" thickBot="1" x14ac:dyDescent="0.35">
      <c r="B100" s="64" t="s">
        <v>51</v>
      </c>
      <c r="C100" s="65">
        <v>2888</v>
      </c>
      <c r="D100" s="66">
        <v>2614</v>
      </c>
      <c r="E100" s="65">
        <v>2735</v>
      </c>
      <c r="F100" s="67">
        <v>8237</v>
      </c>
    </row>
    <row r="101" spans="2:6" x14ac:dyDescent="0.3">
      <c r="B101" s="68" t="s">
        <v>20</v>
      </c>
      <c r="C101" s="11">
        <v>193</v>
      </c>
      <c r="D101" s="10">
        <v>239</v>
      </c>
      <c r="E101" s="11">
        <v>110</v>
      </c>
      <c r="F101" s="12">
        <v>542</v>
      </c>
    </row>
    <row r="102" spans="2:6" x14ac:dyDescent="0.3">
      <c r="B102" s="29" t="s">
        <v>23</v>
      </c>
      <c r="C102" s="11">
        <v>0</v>
      </c>
      <c r="D102" s="10">
        <v>0</v>
      </c>
      <c r="E102" s="11">
        <v>6</v>
      </c>
      <c r="F102" s="12">
        <v>6</v>
      </c>
    </row>
    <row r="103" spans="2:6" x14ac:dyDescent="0.3">
      <c r="B103" s="29" t="s">
        <v>11</v>
      </c>
      <c r="C103" s="11">
        <v>28</v>
      </c>
      <c r="D103" s="10">
        <v>103</v>
      </c>
      <c r="E103" s="11">
        <v>53</v>
      </c>
      <c r="F103" s="12">
        <v>184</v>
      </c>
    </row>
    <row r="104" spans="2:6" x14ac:dyDescent="0.3">
      <c r="B104" s="29" t="s">
        <v>12</v>
      </c>
      <c r="C104" s="11">
        <v>23</v>
      </c>
      <c r="D104" s="10">
        <v>5</v>
      </c>
      <c r="E104" s="11">
        <v>0</v>
      </c>
      <c r="F104" s="12">
        <v>28</v>
      </c>
    </row>
    <row r="105" spans="2:6" x14ac:dyDescent="0.3">
      <c r="B105" s="30" t="s">
        <v>13</v>
      </c>
      <c r="C105" s="16">
        <v>23</v>
      </c>
      <c r="D105" s="15">
        <v>5</v>
      </c>
      <c r="E105" s="16">
        <v>0</v>
      </c>
      <c r="F105" s="17">
        <v>28</v>
      </c>
    </row>
    <row r="106" spans="2:6" x14ac:dyDescent="0.3">
      <c r="B106" s="29" t="s">
        <v>24</v>
      </c>
      <c r="C106" s="11">
        <v>0</v>
      </c>
      <c r="D106" s="10">
        <v>1</v>
      </c>
      <c r="E106" s="11">
        <v>1</v>
      </c>
      <c r="F106" s="12">
        <v>2</v>
      </c>
    </row>
    <row r="107" spans="2:6" x14ac:dyDescent="0.3">
      <c r="B107" s="29" t="s">
        <v>14</v>
      </c>
      <c r="C107" s="11">
        <v>142</v>
      </c>
      <c r="D107" s="10">
        <v>130</v>
      </c>
      <c r="E107" s="11">
        <v>50</v>
      </c>
      <c r="F107" s="12">
        <v>322</v>
      </c>
    </row>
    <row r="108" spans="2:6" x14ac:dyDescent="0.3">
      <c r="B108" s="30" t="s">
        <v>22</v>
      </c>
      <c r="C108" s="16">
        <v>7</v>
      </c>
      <c r="D108" s="15">
        <v>0</v>
      </c>
      <c r="E108" s="16">
        <v>0</v>
      </c>
      <c r="F108" s="17">
        <v>7</v>
      </c>
    </row>
    <row r="109" spans="2:6" x14ac:dyDescent="0.3">
      <c r="B109" s="30" t="s">
        <v>13</v>
      </c>
      <c r="C109" s="16">
        <v>135</v>
      </c>
      <c r="D109" s="15">
        <v>130</v>
      </c>
      <c r="E109" s="16">
        <v>50</v>
      </c>
      <c r="F109" s="17">
        <v>315</v>
      </c>
    </row>
    <row r="110" spans="2:6" x14ac:dyDescent="0.3">
      <c r="B110" s="68" t="s">
        <v>9</v>
      </c>
      <c r="C110" s="11">
        <v>1569</v>
      </c>
      <c r="D110" s="10">
        <v>1339</v>
      </c>
      <c r="E110" s="11">
        <v>1291</v>
      </c>
      <c r="F110" s="12">
        <v>4199</v>
      </c>
    </row>
    <row r="111" spans="2:6" x14ac:dyDescent="0.3">
      <c r="B111" s="68" t="s">
        <v>10</v>
      </c>
      <c r="C111" s="11">
        <v>1126</v>
      </c>
      <c r="D111" s="10">
        <v>1036</v>
      </c>
      <c r="E111" s="11">
        <v>1334</v>
      </c>
      <c r="F111" s="12">
        <v>3496</v>
      </c>
    </row>
    <row r="112" spans="2:6" x14ac:dyDescent="0.3">
      <c r="B112" s="29" t="s">
        <v>23</v>
      </c>
      <c r="C112" s="11">
        <v>14</v>
      </c>
      <c r="D112" s="10">
        <v>14</v>
      </c>
      <c r="E112" s="11">
        <v>45</v>
      </c>
      <c r="F112" s="12">
        <v>73</v>
      </c>
    </row>
    <row r="113" spans="2:6" x14ac:dyDescent="0.3">
      <c r="B113" s="29" t="s">
        <v>50</v>
      </c>
      <c r="C113" s="11">
        <v>1</v>
      </c>
      <c r="D113" s="10">
        <v>1</v>
      </c>
      <c r="E113" s="11">
        <v>1</v>
      </c>
      <c r="F113" s="12">
        <v>3</v>
      </c>
    </row>
    <row r="114" spans="2:6" x14ac:dyDescent="0.3">
      <c r="B114" s="29" t="s">
        <v>11</v>
      </c>
      <c r="C114" s="11">
        <v>701</v>
      </c>
      <c r="D114" s="10">
        <v>704</v>
      </c>
      <c r="E114" s="11">
        <v>963</v>
      </c>
      <c r="F114" s="12">
        <v>2368</v>
      </c>
    </row>
    <row r="115" spans="2:6" x14ac:dyDescent="0.3">
      <c r="B115" s="29" t="s">
        <v>12</v>
      </c>
      <c r="C115" s="11">
        <v>27</v>
      </c>
      <c r="D115" s="10">
        <v>26</v>
      </c>
      <c r="E115" s="11">
        <v>27</v>
      </c>
      <c r="F115" s="12">
        <v>80</v>
      </c>
    </row>
    <row r="116" spans="2:6" x14ac:dyDescent="0.3">
      <c r="B116" s="30" t="s">
        <v>22</v>
      </c>
      <c r="C116" s="16">
        <v>7</v>
      </c>
      <c r="D116" s="15">
        <v>1</v>
      </c>
      <c r="E116" s="16">
        <v>1</v>
      </c>
      <c r="F116" s="17">
        <v>9</v>
      </c>
    </row>
    <row r="117" spans="2:6" x14ac:dyDescent="0.3">
      <c r="B117" s="30" t="s">
        <v>13</v>
      </c>
      <c r="C117" s="16">
        <v>20</v>
      </c>
      <c r="D117" s="15">
        <v>25</v>
      </c>
      <c r="E117" s="16">
        <v>26</v>
      </c>
      <c r="F117" s="17">
        <v>71</v>
      </c>
    </row>
    <row r="118" spans="2:6" x14ac:dyDescent="0.3">
      <c r="B118" s="29" t="s">
        <v>24</v>
      </c>
      <c r="C118" s="11">
        <v>223</v>
      </c>
      <c r="D118" s="10">
        <v>114</v>
      </c>
      <c r="E118" s="11">
        <v>95</v>
      </c>
      <c r="F118" s="12">
        <v>432</v>
      </c>
    </row>
    <row r="119" spans="2:6" x14ac:dyDescent="0.3">
      <c r="B119" s="29" t="s">
        <v>14</v>
      </c>
      <c r="C119" s="11">
        <v>160</v>
      </c>
      <c r="D119" s="10">
        <v>177</v>
      </c>
      <c r="E119" s="11">
        <v>203</v>
      </c>
      <c r="F119" s="12">
        <v>540</v>
      </c>
    </row>
    <row r="120" spans="2:6" x14ac:dyDescent="0.3">
      <c r="B120" s="30" t="s">
        <v>22</v>
      </c>
      <c r="C120" s="16">
        <v>2</v>
      </c>
      <c r="D120" s="15">
        <v>0</v>
      </c>
      <c r="E120" s="16">
        <v>0</v>
      </c>
      <c r="F120" s="17">
        <v>2</v>
      </c>
    </row>
    <row r="121" spans="2:6" ht="15" thickBot="1" x14ac:dyDescent="0.35">
      <c r="B121" s="30" t="s">
        <v>13</v>
      </c>
      <c r="C121" s="16">
        <v>158</v>
      </c>
      <c r="D121" s="15">
        <v>177</v>
      </c>
      <c r="E121" s="16">
        <v>203</v>
      </c>
      <c r="F121" s="17">
        <v>538</v>
      </c>
    </row>
    <row r="122" spans="2:6" x14ac:dyDescent="0.3">
      <c r="B122" s="18" t="s">
        <v>15</v>
      </c>
      <c r="C122" s="20">
        <f>C110/C100</f>
        <v>0.5432825484764543</v>
      </c>
      <c r="D122" s="19">
        <f>D110/D100</f>
        <v>0.51224177505738333</v>
      </c>
      <c r="E122" s="20">
        <f>E110/E100</f>
        <v>0.47202925045703842</v>
      </c>
      <c r="F122" s="19">
        <f>F110/F100</f>
        <v>0.5097729755979119</v>
      </c>
    </row>
    <row r="123" spans="2:6" ht="15" thickBot="1" x14ac:dyDescent="0.35">
      <c r="B123" s="21" t="s">
        <v>16</v>
      </c>
      <c r="C123" s="23">
        <f>C110/(C100-C102-C103-C106-C108-C112-C113-C114-C116-C118-C120)</f>
        <v>0.82362204724409449</v>
      </c>
      <c r="D123" s="22">
        <f>D110/(D100-D102-D103-D106-D108-D112-D113-D114-D116-D118-D120)</f>
        <v>0.79892601431980903</v>
      </c>
      <c r="E123" s="23">
        <f>E110/(E100-E102-E103-E106-E108-E112-E113-E114-E116-E118-E120)</f>
        <v>0.82229299363057329</v>
      </c>
      <c r="F123" s="22">
        <f>F110/(F100-F102-F103-F106-F108-F112-F113-F114-F116-F118-F120)</f>
        <v>0.81518151815181517</v>
      </c>
    </row>
    <row r="124" spans="2:6" ht="15" thickBot="1" x14ac:dyDescent="0.35">
      <c r="B124" s="76"/>
      <c r="C124" s="77"/>
      <c r="D124" s="77"/>
      <c r="E124" s="77"/>
      <c r="F124" s="77"/>
    </row>
    <row r="125" spans="2:6" ht="15" thickBot="1" x14ac:dyDescent="0.35">
      <c r="B125" s="64" t="s">
        <v>52</v>
      </c>
      <c r="C125" s="65">
        <v>1075</v>
      </c>
      <c r="D125" s="66">
        <v>970</v>
      </c>
      <c r="E125" s="65">
        <v>1093</v>
      </c>
      <c r="F125" s="67">
        <v>3138</v>
      </c>
    </row>
    <row r="126" spans="2:6" x14ac:dyDescent="0.3">
      <c r="B126" s="68" t="s">
        <v>9</v>
      </c>
      <c r="C126" s="11">
        <v>907</v>
      </c>
      <c r="D126" s="10">
        <v>773</v>
      </c>
      <c r="E126" s="11">
        <v>813</v>
      </c>
      <c r="F126" s="12">
        <v>2493</v>
      </c>
    </row>
    <row r="127" spans="2:6" x14ac:dyDescent="0.3">
      <c r="B127" s="68" t="s">
        <v>10</v>
      </c>
      <c r="C127" s="11">
        <v>168</v>
      </c>
      <c r="D127" s="10">
        <v>197</v>
      </c>
      <c r="E127" s="11">
        <v>280</v>
      </c>
      <c r="F127" s="12">
        <v>645</v>
      </c>
    </row>
    <row r="128" spans="2:6" x14ac:dyDescent="0.3">
      <c r="B128" s="29" t="s">
        <v>23</v>
      </c>
      <c r="C128" s="11">
        <v>22</v>
      </c>
      <c r="D128" s="10">
        <v>6</v>
      </c>
      <c r="E128" s="11">
        <v>10</v>
      </c>
      <c r="F128" s="12">
        <v>38</v>
      </c>
    </row>
    <row r="129" spans="2:6" x14ac:dyDescent="0.3">
      <c r="B129" s="29" t="s">
        <v>50</v>
      </c>
      <c r="C129" s="11">
        <v>3</v>
      </c>
      <c r="D129" s="10">
        <v>3</v>
      </c>
      <c r="E129" s="11">
        <v>3</v>
      </c>
      <c r="F129" s="12">
        <v>9</v>
      </c>
    </row>
    <row r="130" spans="2:6" x14ac:dyDescent="0.3">
      <c r="B130" s="29" t="s">
        <v>11</v>
      </c>
      <c r="C130" s="11">
        <v>15</v>
      </c>
      <c r="D130" s="10">
        <v>24</v>
      </c>
      <c r="E130" s="11">
        <v>52</v>
      </c>
      <c r="F130" s="12">
        <v>91</v>
      </c>
    </row>
    <row r="131" spans="2:6" x14ac:dyDescent="0.3">
      <c r="B131" s="29" t="s">
        <v>12</v>
      </c>
      <c r="C131" s="11">
        <v>104</v>
      </c>
      <c r="D131" s="10">
        <v>142</v>
      </c>
      <c r="E131" s="11">
        <v>191</v>
      </c>
      <c r="F131" s="12">
        <v>437</v>
      </c>
    </row>
    <row r="132" spans="2:6" x14ac:dyDescent="0.3">
      <c r="B132" s="30" t="s">
        <v>22</v>
      </c>
      <c r="C132" s="16">
        <v>1</v>
      </c>
      <c r="D132" s="10">
        <v>0</v>
      </c>
      <c r="E132" s="16">
        <v>1</v>
      </c>
      <c r="F132" s="17">
        <v>2</v>
      </c>
    </row>
    <row r="133" spans="2:6" x14ac:dyDescent="0.3">
      <c r="B133" s="30" t="s">
        <v>13</v>
      </c>
      <c r="C133" s="16">
        <v>103</v>
      </c>
      <c r="D133" s="15">
        <v>142</v>
      </c>
      <c r="E133" s="16">
        <v>190</v>
      </c>
      <c r="F133" s="17">
        <v>435</v>
      </c>
    </row>
    <row r="134" spans="2:6" x14ac:dyDescent="0.3">
      <c r="B134" s="29" t="s">
        <v>24</v>
      </c>
      <c r="C134" s="11">
        <v>9</v>
      </c>
      <c r="D134" s="10">
        <v>11</v>
      </c>
      <c r="E134" s="11">
        <v>9</v>
      </c>
      <c r="F134" s="12">
        <v>29</v>
      </c>
    </row>
    <row r="135" spans="2:6" x14ac:dyDescent="0.3">
      <c r="B135" s="29" t="s">
        <v>14</v>
      </c>
      <c r="C135" s="11">
        <v>15</v>
      </c>
      <c r="D135" s="10">
        <v>11</v>
      </c>
      <c r="E135" s="11">
        <v>15</v>
      </c>
      <c r="F135" s="12">
        <v>41</v>
      </c>
    </row>
    <row r="136" spans="2:6" x14ac:dyDescent="0.3">
      <c r="B136" s="30" t="s">
        <v>22</v>
      </c>
      <c r="C136" s="16">
        <v>3</v>
      </c>
      <c r="D136" s="15">
        <v>3</v>
      </c>
      <c r="E136" s="16">
        <v>1</v>
      </c>
      <c r="F136" s="17">
        <v>7</v>
      </c>
    </row>
    <row r="137" spans="2:6" ht="15" thickBot="1" x14ac:dyDescent="0.35">
      <c r="B137" s="70" t="s">
        <v>13</v>
      </c>
      <c r="C137" s="71">
        <v>12</v>
      </c>
      <c r="D137" s="72">
        <v>8</v>
      </c>
      <c r="E137" s="71">
        <v>14</v>
      </c>
      <c r="F137" s="73">
        <v>34</v>
      </c>
    </row>
    <row r="138" spans="2:6" x14ac:dyDescent="0.3">
      <c r="B138" s="18" t="s">
        <v>15</v>
      </c>
      <c r="C138" s="20">
        <f>C126/C125</f>
        <v>0.84372093023255812</v>
      </c>
      <c r="D138" s="19">
        <f>D126/D125</f>
        <v>0.79690721649484542</v>
      </c>
      <c r="E138" s="20">
        <f>E126/E125</f>
        <v>0.74382433668801462</v>
      </c>
      <c r="F138" s="19">
        <f>F126/F125</f>
        <v>0.79445506692160617</v>
      </c>
    </row>
    <row r="139" spans="2:6" ht="15" thickBot="1" x14ac:dyDescent="0.35">
      <c r="B139" s="21" t="s">
        <v>16</v>
      </c>
      <c r="C139" s="23">
        <f>C126/(C125-C128-C129-C130-C132-C134-C136)</f>
        <v>0.88747553816046965</v>
      </c>
      <c r="D139" s="22">
        <f>D126/(D125-D128-D129-D130-D132-D134-D136)</f>
        <v>0.83748645720476711</v>
      </c>
      <c r="E139" s="23">
        <f>E126/(E125-E128-E129-E130-E132-E134-E136)</f>
        <v>0.79941002949852502</v>
      </c>
      <c r="F139" s="22">
        <f>F126/(F125-F128-F129-F130-F132-F134-F136)</f>
        <v>0.84166103983794738</v>
      </c>
    </row>
    <row r="140" spans="2:6" ht="15" thickBot="1" x14ac:dyDescent="0.35">
      <c r="B140" s="76"/>
      <c r="C140" s="77"/>
      <c r="D140" s="77"/>
      <c r="E140" s="77"/>
      <c r="F140" s="77"/>
    </row>
    <row r="141" spans="2:6" ht="15" thickBot="1" x14ac:dyDescent="0.35">
      <c r="B141" s="64" t="s">
        <v>53</v>
      </c>
      <c r="C141" s="65">
        <v>1767</v>
      </c>
      <c r="D141" s="66">
        <v>1571</v>
      </c>
      <c r="E141" s="65">
        <v>1648</v>
      </c>
      <c r="F141" s="67">
        <v>4986</v>
      </c>
    </row>
    <row r="142" spans="2:6" x14ac:dyDescent="0.3">
      <c r="B142" s="68" t="s">
        <v>20</v>
      </c>
      <c r="C142" s="11">
        <v>258</v>
      </c>
      <c r="D142" s="10">
        <v>46</v>
      </c>
      <c r="E142" s="11">
        <v>64</v>
      </c>
      <c r="F142" s="12">
        <v>368</v>
      </c>
    </row>
    <row r="143" spans="2:6" x14ac:dyDescent="0.3">
      <c r="B143" s="29" t="s">
        <v>23</v>
      </c>
      <c r="C143" s="11">
        <v>3</v>
      </c>
      <c r="D143" s="10">
        <v>6</v>
      </c>
      <c r="E143" s="11">
        <v>5</v>
      </c>
      <c r="F143" s="12">
        <v>14</v>
      </c>
    </row>
    <row r="144" spans="2:6" x14ac:dyDescent="0.3">
      <c r="B144" s="29" t="s">
        <v>11</v>
      </c>
      <c r="C144" s="11">
        <v>31</v>
      </c>
      <c r="D144" s="10">
        <v>22</v>
      </c>
      <c r="E144" s="11">
        <v>26</v>
      </c>
      <c r="F144" s="12">
        <v>79</v>
      </c>
    </row>
    <row r="145" spans="2:6" x14ac:dyDescent="0.3">
      <c r="B145" s="29" t="s">
        <v>12</v>
      </c>
      <c r="C145" s="11">
        <v>152</v>
      </c>
      <c r="D145" s="10">
        <v>18</v>
      </c>
      <c r="E145" s="11">
        <v>25</v>
      </c>
      <c r="F145" s="12">
        <v>195</v>
      </c>
    </row>
    <row r="146" spans="2:6" x14ac:dyDescent="0.3">
      <c r="B146" s="30" t="s">
        <v>13</v>
      </c>
      <c r="C146" s="16">
        <v>152</v>
      </c>
      <c r="D146" s="15">
        <v>18</v>
      </c>
      <c r="E146" s="16">
        <v>25</v>
      </c>
      <c r="F146" s="17">
        <v>195</v>
      </c>
    </row>
    <row r="147" spans="2:6" x14ac:dyDescent="0.3">
      <c r="B147" s="29" t="s">
        <v>24</v>
      </c>
      <c r="C147" s="11">
        <v>1</v>
      </c>
      <c r="D147" s="10">
        <v>0</v>
      </c>
      <c r="E147" s="11">
        <v>0</v>
      </c>
      <c r="F147" s="12">
        <v>1</v>
      </c>
    </row>
    <row r="148" spans="2:6" x14ac:dyDescent="0.3">
      <c r="B148" s="29" t="s">
        <v>14</v>
      </c>
      <c r="C148" s="11">
        <v>71</v>
      </c>
      <c r="D148" s="10">
        <v>0</v>
      </c>
      <c r="E148" s="11">
        <v>8</v>
      </c>
      <c r="F148" s="12">
        <v>79</v>
      </c>
    </row>
    <row r="149" spans="2:6" x14ac:dyDescent="0.3">
      <c r="B149" s="30" t="s">
        <v>22</v>
      </c>
      <c r="C149" s="16">
        <v>2</v>
      </c>
      <c r="D149" s="15">
        <v>0</v>
      </c>
      <c r="E149" s="16">
        <v>1</v>
      </c>
      <c r="F149" s="17">
        <v>3</v>
      </c>
    </row>
    <row r="150" spans="2:6" x14ac:dyDescent="0.3">
      <c r="B150" s="30" t="s">
        <v>13</v>
      </c>
      <c r="C150" s="16">
        <v>69</v>
      </c>
      <c r="D150" s="15">
        <v>0</v>
      </c>
      <c r="E150" s="16">
        <v>7</v>
      </c>
      <c r="F150" s="17">
        <v>76</v>
      </c>
    </row>
    <row r="151" spans="2:6" x14ac:dyDescent="0.3">
      <c r="B151" s="68" t="s">
        <v>9</v>
      </c>
      <c r="C151" s="11">
        <v>898</v>
      </c>
      <c r="D151" s="10">
        <v>1187</v>
      </c>
      <c r="E151" s="11">
        <v>1030</v>
      </c>
      <c r="F151" s="12">
        <v>3115</v>
      </c>
    </row>
    <row r="152" spans="2:6" x14ac:dyDescent="0.3">
      <c r="B152" s="68" t="s">
        <v>10</v>
      </c>
      <c r="C152" s="11">
        <v>611</v>
      </c>
      <c r="D152" s="10">
        <v>338</v>
      </c>
      <c r="E152" s="11">
        <v>554</v>
      </c>
      <c r="F152" s="12">
        <v>1503</v>
      </c>
    </row>
    <row r="153" spans="2:6" x14ac:dyDescent="0.3">
      <c r="B153" s="29" t="s">
        <v>23</v>
      </c>
      <c r="C153" s="11">
        <v>32</v>
      </c>
      <c r="D153" s="10">
        <v>10</v>
      </c>
      <c r="E153" s="11">
        <v>19</v>
      </c>
      <c r="F153" s="12">
        <v>61</v>
      </c>
    </row>
    <row r="154" spans="2:6" x14ac:dyDescent="0.3">
      <c r="B154" s="29" t="s">
        <v>50</v>
      </c>
      <c r="C154" s="11">
        <v>0</v>
      </c>
      <c r="D154" s="10">
        <v>0</v>
      </c>
      <c r="E154" s="11">
        <v>1</v>
      </c>
      <c r="F154" s="12">
        <v>1</v>
      </c>
    </row>
    <row r="155" spans="2:6" x14ac:dyDescent="0.3">
      <c r="B155" s="29" t="s">
        <v>11</v>
      </c>
      <c r="C155" s="11">
        <v>245</v>
      </c>
      <c r="D155" s="10">
        <v>182</v>
      </c>
      <c r="E155" s="11">
        <v>359</v>
      </c>
      <c r="F155" s="12">
        <v>786</v>
      </c>
    </row>
    <row r="156" spans="2:6" x14ac:dyDescent="0.3">
      <c r="B156" s="29" t="s">
        <v>12</v>
      </c>
      <c r="C156" s="11">
        <v>74</v>
      </c>
      <c r="D156" s="10">
        <v>40</v>
      </c>
      <c r="E156" s="11">
        <v>46</v>
      </c>
      <c r="F156" s="12">
        <v>160</v>
      </c>
    </row>
    <row r="157" spans="2:6" x14ac:dyDescent="0.3">
      <c r="B157" s="30" t="s">
        <v>22</v>
      </c>
      <c r="C157" s="16">
        <v>6</v>
      </c>
      <c r="D157" s="15">
        <v>2</v>
      </c>
      <c r="E157" s="16">
        <v>0</v>
      </c>
      <c r="F157" s="17">
        <v>8</v>
      </c>
    </row>
    <row r="158" spans="2:6" x14ac:dyDescent="0.3">
      <c r="B158" s="30" t="s">
        <v>13</v>
      </c>
      <c r="C158" s="16">
        <v>68</v>
      </c>
      <c r="D158" s="15">
        <v>38</v>
      </c>
      <c r="E158" s="16">
        <v>46</v>
      </c>
      <c r="F158" s="17">
        <v>152</v>
      </c>
    </row>
    <row r="159" spans="2:6" x14ac:dyDescent="0.3">
      <c r="B159" s="29" t="s">
        <v>24</v>
      </c>
      <c r="C159" s="11">
        <v>26</v>
      </c>
      <c r="D159" s="10">
        <v>45</v>
      </c>
      <c r="E159" s="11">
        <v>59</v>
      </c>
      <c r="F159" s="12">
        <v>130</v>
      </c>
    </row>
    <row r="160" spans="2:6" x14ac:dyDescent="0.3">
      <c r="B160" s="29" t="s">
        <v>14</v>
      </c>
      <c r="C160" s="11">
        <v>234</v>
      </c>
      <c r="D160" s="10">
        <v>61</v>
      </c>
      <c r="E160" s="11">
        <v>70</v>
      </c>
      <c r="F160" s="12">
        <v>365</v>
      </c>
    </row>
    <row r="161" spans="2:6" x14ac:dyDescent="0.3">
      <c r="B161" s="30" t="s">
        <v>22</v>
      </c>
      <c r="C161" s="16">
        <v>4</v>
      </c>
      <c r="D161" s="15">
        <v>0</v>
      </c>
      <c r="E161" s="16">
        <v>3</v>
      </c>
      <c r="F161" s="17">
        <v>7</v>
      </c>
    </row>
    <row r="162" spans="2:6" ht="15" thickBot="1" x14ac:dyDescent="0.35">
      <c r="B162" s="70" t="s">
        <v>13</v>
      </c>
      <c r="C162" s="71">
        <v>230</v>
      </c>
      <c r="D162" s="72">
        <v>61</v>
      </c>
      <c r="E162" s="71">
        <v>67</v>
      </c>
      <c r="F162" s="73">
        <v>358</v>
      </c>
    </row>
    <row r="163" spans="2:6" x14ac:dyDescent="0.3">
      <c r="B163" s="81" t="s">
        <v>15</v>
      </c>
      <c r="C163" s="82">
        <f>C151/C141</f>
        <v>0.50820599886813811</v>
      </c>
      <c r="D163" s="83">
        <f>D151/D141</f>
        <v>0.75556970082749841</v>
      </c>
      <c r="E163" s="82">
        <f>E151/E141</f>
        <v>0.625</v>
      </c>
      <c r="F163" s="83">
        <f>F151/F141</f>
        <v>0.62474929803449664</v>
      </c>
    </row>
    <row r="164" spans="2:6" ht="15" thickBot="1" x14ac:dyDescent="0.35">
      <c r="B164" s="21" t="s">
        <v>16</v>
      </c>
      <c r="C164" s="23">
        <f>C151/(C141-C143-C144-C147-C149-C153-C154-C155-C157-C159-C161)</f>
        <v>0.63373323923782643</v>
      </c>
      <c r="D164" s="22">
        <f>D151/(D141-D143-D144-D147-D149-D153-D154-D155-D157-D159-D161)</f>
        <v>0.91027607361963192</v>
      </c>
      <c r="E164" s="23">
        <f>E151/(E141-E143-E144-E147-E149-E153-E154-E155-E157-E159-E161)</f>
        <v>0.87659574468085111</v>
      </c>
      <c r="F164" s="22">
        <f>F151/(F141-F143-F144-F147-F149-F153-F154-F155-F157-F159-F161)</f>
        <v>0.79953798767967144</v>
      </c>
    </row>
  </sheetData>
  <mergeCells count="4">
    <mergeCell ref="C5:C6"/>
    <mergeCell ref="D5:D6"/>
    <mergeCell ref="E5:E6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7"/>
  <sheetViews>
    <sheetView topLeftCell="A287" workbookViewId="0">
      <selection activeCell="I119" sqref="I118:M121"/>
    </sheetView>
  </sheetViews>
  <sheetFormatPr baseColWidth="10" defaultRowHeight="14.4" x14ac:dyDescent="0.3"/>
  <cols>
    <col min="2" max="2" width="34.88671875" bestFit="1" customWidth="1"/>
    <col min="3" max="3" width="8.109375" bestFit="1" customWidth="1"/>
    <col min="4" max="4" width="10.77734375" bestFit="1" customWidth="1"/>
    <col min="5" max="5" width="8.21875" bestFit="1" customWidth="1"/>
    <col min="6" max="6" width="17.77734375" customWidth="1"/>
  </cols>
  <sheetData>
    <row r="1" spans="1:6" ht="15.6" x14ac:dyDescent="0.3">
      <c r="A1" s="1"/>
      <c r="B1" s="2" t="s">
        <v>0</v>
      </c>
      <c r="C1" s="1"/>
      <c r="D1" s="1"/>
      <c r="E1" s="1"/>
      <c r="F1" s="1"/>
    </row>
    <row r="2" spans="1:6" ht="15.6" x14ac:dyDescent="0.3">
      <c r="A2" s="1"/>
      <c r="B2" s="2" t="s">
        <v>1</v>
      </c>
      <c r="C2" s="1"/>
      <c r="D2" s="1"/>
      <c r="E2" s="1"/>
      <c r="F2" s="1"/>
    </row>
    <row r="3" spans="1:6" ht="15.6" x14ac:dyDescent="0.3">
      <c r="A3" s="1"/>
      <c r="B3" s="2" t="s">
        <v>54</v>
      </c>
      <c r="C3" s="1"/>
      <c r="D3" s="1"/>
      <c r="E3" s="1"/>
      <c r="F3" s="1"/>
    </row>
    <row r="4" spans="1:6" ht="15" thickBot="1" x14ac:dyDescent="0.35">
      <c r="A4" s="1"/>
      <c r="B4" s="1"/>
      <c r="C4" s="1"/>
      <c r="D4" s="1"/>
      <c r="E4" s="1"/>
      <c r="F4" s="1"/>
    </row>
    <row r="5" spans="1:6" x14ac:dyDescent="0.3">
      <c r="A5" s="1"/>
      <c r="B5" s="3" t="s">
        <v>2</v>
      </c>
      <c r="C5" s="88" t="s">
        <v>3</v>
      </c>
      <c r="D5" s="88" t="s">
        <v>4</v>
      </c>
      <c r="E5" s="90" t="s">
        <v>5</v>
      </c>
      <c r="F5" s="94" t="s">
        <v>55</v>
      </c>
    </row>
    <row r="6" spans="1:6" ht="15" thickBot="1" x14ac:dyDescent="0.35">
      <c r="A6" s="1"/>
      <c r="B6" s="4" t="s">
        <v>7</v>
      </c>
      <c r="C6" s="89"/>
      <c r="D6" s="89"/>
      <c r="E6" s="91"/>
      <c r="F6" s="95"/>
    </row>
    <row r="7" spans="1:6" ht="15" thickBot="1" x14ac:dyDescent="0.35">
      <c r="A7" s="1"/>
      <c r="B7" s="5" t="s">
        <v>8</v>
      </c>
      <c r="C7" s="6">
        <v>211</v>
      </c>
      <c r="D7" s="6">
        <v>196</v>
      </c>
      <c r="E7" s="7">
        <v>218</v>
      </c>
      <c r="F7" s="8">
        <v>625</v>
      </c>
    </row>
    <row r="8" spans="1:6" x14ac:dyDescent="0.3">
      <c r="A8" s="1"/>
      <c r="B8" s="9" t="s">
        <v>9</v>
      </c>
      <c r="C8" s="10">
        <v>208</v>
      </c>
      <c r="D8" s="10">
        <v>183</v>
      </c>
      <c r="E8" s="11">
        <v>196</v>
      </c>
      <c r="F8" s="12">
        <v>587</v>
      </c>
    </row>
    <row r="9" spans="1:6" x14ac:dyDescent="0.3">
      <c r="A9" s="1"/>
      <c r="B9" s="9" t="s">
        <v>10</v>
      </c>
      <c r="C9" s="10">
        <v>3</v>
      </c>
      <c r="D9" s="10">
        <v>13</v>
      </c>
      <c r="E9" s="11">
        <v>22</v>
      </c>
      <c r="F9" s="12">
        <v>38</v>
      </c>
    </row>
    <row r="10" spans="1:6" x14ac:dyDescent="0.3">
      <c r="A10" s="1"/>
      <c r="B10" s="13" t="s">
        <v>11</v>
      </c>
      <c r="C10" s="10">
        <v>1</v>
      </c>
      <c r="D10" s="10">
        <v>4</v>
      </c>
      <c r="E10" s="11">
        <v>15</v>
      </c>
      <c r="F10" s="12">
        <v>20</v>
      </c>
    </row>
    <row r="11" spans="1:6" x14ac:dyDescent="0.3">
      <c r="A11" s="1"/>
      <c r="B11" s="13" t="s">
        <v>12</v>
      </c>
      <c r="C11" s="10">
        <v>1</v>
      </c>
      <c r="D11" s="10">
        <v>6</v>
      </c>
      <c r="E11" s="11">
        <v>6</v>
      </c>
      <c r="F11" s="12">
        <v>13</v>
      </c>
    </row>
    <row r="12" spans="1:6" x14ac:dyDescent="0.3">
      <c r="A12" s="1"/>
      <c r="B12" s="14" t="s">
        <v>13</v>
      </c>
      <c r="C12" s="15">
        <v>1</v>
      </c>
      <c r="D12" s="15">
        <v>6</v>
      </c>
      <c r="E12" s="16">
        <v>6</v>
      </c>
      <c r="F12" s="17">
        <v>13</v>
      </c>
    </row>
    <row r="13" spans="1:6" x14ac:dyDescent="0.3">
      <c r="A13" s="1"/>
      <c r="B13" s="13" t="s">
        <v>14</v>
      </c>
      <c r="C13" s="10">
        <v>1</v>
      </c>
      <c r="D13" s="10">
        <v>3</v>
      </c>
      <c r="E13" s="11">
        <v>1</v>
      </c>
      <c r="F13" s="12">
        <v>5</v>
      </c>
    </row>
    <row r="14" spans="1:6" ht="15" thickBot="1" x14ac:dyDescent="0.35">
      <c r="A14" s="1"/>
      <c r="B14" s="14" t="s">
        <v>13</v>
      </c>
      <c r="C14" s="15">
        <v>1</v>
      </c>
      <c r="D14" s="15">
        <v>3</v>
      </c>
      <c r="E14" s="16">
        <v>1</v>
      </c>
      <c r="F14" s="17">
        <v>5</v>
      </c>
    </row>
    <row r="15" spans="1:6" x14ac:dyDescent="0.3">
      <c r="A15" s="1"/>
      <c r="B15" s="18" t="s">
        <v>15</v>
      </c>
      <c r="C15" s="19">
        <f>C8/C7</f>
        <v>0.98578199052132698</v>
      </c>
      <c r="D15" s="19">
        <f>D8/D7</f>
        <v>0.93367346938775508</v>
      </c>
      <c r="E15" s="20">
        <f>E8/E7</f>
        <v>0.8990825688073395</v>
      </c>
      <c r="F15" s="19">
        <f>F8/F7</f>
        <v>0.93920000000000003</v>
      </c>
    </row>
    <row r="16" spans="1:6" ht="15" thickBot="1" x14ac:dyDescent="0.35">
      <c r="A16" s="1"/>
      <c r="B16" s="21" t="s">
        <v>16</v>
      </c>
      <c r="C16" s="22">
        <f>C8/(C7-C10)</f>
        <v>0.99047619047619051</v>
      </c>
      <c r="D16" s="22">
        <f>D8/(D7-D10)</f>
        <v>0.953125</v>
      </c>
      <c r="E16" s="23">
        <f>E8/(E7-E10)</f>
        <v>0.96551724137931039</v>
      </c>
      <c r="F16" s="22">
        <f>F8/(F7-F10)</f>
        <v>0.97024793388429753</v>
      </c>
    </row>
    <row r="17" spans="1:6" ht="15" thickBot="1" x14ac:dyDescent="0.35">
      <c r="A17" s="1"/>
      <c r="B17" s="24"/>
      <c r="C17" s="25"/>
      <c r="D17" s="25"/>
      <c r="E17" s="25"/>
      <c r="F17" s="25"/>
    </row>
    <row r="18" spans="1:6" ht="15" thickBot="1" x14ac:dyDescent="0.35">
      <c r="A18" s="1"/>
      <c r="B18" s="26" t="s">
        <v>17</v>
      </c>
      <c r="C18" s="7">
        <v>18</v>
      </c>
      <c r="D18" s="6">
        <v>16</v>
      </c>
      <c r="E18" s="7">
        <v>18</v>
      </c>
      <c r="F18" s="8">
        <v>52</v>
      </c>
    </row>
    <row r="19" spans="1:6" x14ac:dyDescent="0.3">
      <c r="A19" s="1"/>
      <c r="B19" s="27" t="s">
        <v>9</v>
      </c>
      <c r="C19" s="11">
        <v>3</v>
      </c>
      <c r="D19" s="10">
        <v>1</v>
      </c>
      <c r="E19" s="11">
        <v>8</v>
      </c>
      <c r="F19" s="28">
        <v>12</v>
      </c>
    </row>
    <row r="20" spans="1:6" x14ac:dyDescent="0.3">
      <c r="A20" s="1"/>
      <c r="B20" s="27" t="s">
        <v>10</v>
      </c>
      <c r="C20" s="11">
        <v>15</v>
      </c>
      <c r="D20" s="10">
        <v>15</v>
      </c>
      <c r="E20" s="11">
        <v>10</v>
      </c>
      <c r="F20" s="28">
        <v>40</v>
      </c>
    </row>
    <row r="21" spans="1:6" x14ac:dyDescent="0.3">
      <c r="A21" s="1"/>
      <c r="B21" s="29" t="s">
        <v>11</v>
      </c>
      <c r="C21" s="11">
        <v>4</v>
      </c>
      <c r="D21" s="10">
        <v>1</v>
      </c>
      <c r="E21" s="11">
        <v>2</v>
      </c>
      <c r="F21" s="28">
        <v>7</v>
      </c>
    </row>
    <row r="22" spans="1:6" x14ac:dyDescent="0.3">
      <c r="A22" s="1"/>
      <c r="B22" s="29" t="s">
        <v>18</v>
      </c>
      <c r="C22" s="11">
        <v>6</v>
      </c>
      <c r="D22" s="10">
        <v>7</v>
      </c>
      <c r="E22" s="11">
        <v>4</v>
      </c>
      <c r="F22" s="28">
        <v>17</v>
      </c>
    </row>
    <row r="23" spans="1:6" x14ac:dyDescent="0.3">
      <c r="A23" s="1"/>
      <c r="B23" s="29" t="s">
        <v>12</v>
      </c>
      <c r="C23" s="11">
        <v>5</v>
      </c>
      <c r="D23" s="10">
        <v>7</v>
      </c>
      <c r="E23" s="11">
        <v>3</v>
      </c>
      <c r="F23" s="28">
        <v>15</v>
      </c>
    </row>
    <row r="24" spans="1:6" x14ac:dyDescent="0.3">
      <c r="A24" s="1"/>
      <c r="B24" s="30" t="s">
        <v>13</v>
      </c>
      <c r="C24" s="16">
        <v>5</v>
      </c>
      <c r="D24" s="15">
        <v>7</v>
      </c>
      <c r="E24" s="16">
        <v>3</v>
      </c>
      <c r="F24" s="31">
        <v>15</v>
      </c>
    </row>
    <row r="25" spans="1:6" x14ac:dyDescent="0.3">
      <c r="A25" s="1"/>
      <c r="B25" s="29" t="s">
        <v>14</v>
      </c>
      <c r="C25" s="11">
        <v>0</v>
      </c>
      <c r="D25" s="10">
        <v>0</v>
      </c>
      <c r="E25" s="11">
        <v>1</v>
      </c>
      <c r="F25" s="28">
        <v>1</v>
      </c>
    </row>
    <row r="26" spans="1:6" ht="15" thickBot="1" x14ac:dyDescent="0.35">
      <c r="A26" s="1"/>
      <c r="B26" s="30" t="s">
        <v>13</v>
      </c>
      <c r="C26" s="16">
        <v>0</v>
      </c>
      <c r="D26" s="15">
        <v>0</v>
      </c>
      <c r="E26" s="16">
        <v>1</v>
      </c>
      <c r="F26" s="31">
        <v>1</v>
      </c>
    </row>
    <row r="27" spans="1:6" x14ac:dyDescent="0.3">
      <c r="A27" s="1"/>
      <c r="B27" s="18" t="s">
        <v>15</v>
      </c>
      <c r="C27" s="20">
        <f>C19/C18</f>
        <v>0.16666666666666666</v>
      </c>
      <c r="D27" s="19">
        <f>D19/D18</f>
        <v>6.25E-2</v>
      </c>
      <c r="E27" s="20">
        <f>E19/E18</f>
        <v>0.44444444444444442</v>
      </c>
      <c r="F27" s="19">
        <f>F19/F18</f>
        <v>0.23076923076923078</v>
      </c>
    </row>
    <row r="28" spans="1:6" ht="15" thickBot="1" x14ac:dyDescent="0.35">
      <c r="A28" s="1"/>
      <c r="B28" s="21" t="s">
        <v>16</v>
      </c>
      <c r="C28" s="23">
        <f>C19/(C18-C21)</f>
        <v>0.21428571428571427</v>
      </c>
      <c r="D28" s="22">
        <f>D19/(D18-D21)</f>
        <v>6.6666666666666666E-2</v>
      </c>
      <c r="E28" s="23">
        <f>E19/(E18-E21)</f>
        <v>0.5</v>
      </c>
      <c r="F28" s="22">
        <f>F19/(F18-F21)</f>
        <v>0.26666666666666666</v>
      </c>
    </row>
    <row r="29" spans="1:6" ht="15" thickBot="1" x14ac:dyDescent="0.35">
      <c r="A29" s="1"/>
      <c r="B29" s="24"/>
      <c r="C29" s="32"/>
      <c r="D29" s="32"/>
      <c r="E29" s="32"/>
      <c r="F29" s="33"/>
    </row>
    <row r="30" spans="1:6" ht="15" thickBot="1" x14ac:dyDescent="0.35">
      <c r="A30" s="1"/>
      <c r="B30" s="5" t="s">
        <v>19</v>
      </c>
      <c r="C30" s="6">
        <v>61</v>
      </c>
      <c r="D30" s="7">
        <v>56</v>
      </c>
      <c r="E30" s="6">
        <v>62</v>
      </c>
      <c r="F30" s="34">
        <v>179</v>
      </c>
    </row>
    <row r="31" spans="1:6" x14ac:dyDescent="0.3">
      <c r="A31" s="1"/>
      <c r="B31" s="9" t="s">
        <v>20</v>
      </c>
      <c r="C31" s="10">
        <v>1</v>
      </c>
      <c r="D31" s="11">
        <v>0</v>
      </c>
      <c r="E31" s="10">
        <v>1</v>
      </c>
      <c r="F31" s="35">
        <v>2</v>
      </c>
    </row>
    <row r="32" spans="1:6" x14ac:dyDescent="0.3">
      <c r="A32" s="1"/>
      <c r="B32" s="13" t="s">
        <v>18</v>
      </c>
      <c r="C32" s="10">
        <v>1</v>
      </c>
      <c r="D32" s="11">
        <v>0</v>
      </c>
      <c r="E32" s="10">
        <v>1</v>
      </c>
      <c r="F32" s="35">
        <v>2</v>
      </c>
    </row>
    <row r="33" spans="1:6" x14ac:dyDescent="0.3">
      <c r="A33" s="1"/>
      <c r="B33" s="9" t="s">
        <v>9</v>
      </c>
      <c r="C33" s="10">
        <v>55</v>
      </c>
      <c r="D33" s="11">
        <v>50</v>
      </c>
      <c r="E33" s="10">
        <v>53</v>
      </c>
      <c r="F33" s="35">
        <v>158</v>
      </c>
    </row>
    <row r="34" spans="1:6" x14ac:dyDescent="0.3">
      <c r="A34" s="1"/>
      <c r="B34" s="9" t="s">
        <v>10</v>
      </c>
      <c r="C34" s="10">
        <v>5</v>
      </c>
      <c r="D34" s="11">
        <v>6</v>
      </c>
      <c r="E34" s="10">
        <v>8</v>
      </c>
      <c r="F34" s="35">
        <v>19</v>
      </c>
    </row>
    <row r="35" spans="1:6" x14ac:dyDescent="0.3">
      <c r="A35" s="1"/>
      <c r="B35" s="13" t="s">
        <v>11</v>
      </c>
      <c r="C35" s="10">
        <v>0</v>
      </c>
      <c r="D35" s="11">
        <v>2</v>
      </c>
      <c r="E35" s="10">
        <v>5</v>
      </c>
      <c r="F35" s="35">
        <v>7</v>
      </c>
    </row>
    <row r="36" spans="1:6" x14ac:dyDescent="0.3">
      <c r="A36" s="1"/>
      <c r="B36" s="13" t="s">
        <v>12</v>
      </c>
      <c r="C36" s="10">
        <v>5</v>
      </c>
      <c r="D36" s="11">
        <v>4</v>
      </c>
      <c r="E36" s="10">
        <v>2</v>
      </c>
      <c r="F36" s="35">
        <v>11</v>
      </c>
    </row>
    <row r="37" spans="1:6" x14ac:dyDescent="0.3">
      <c r="A37" s="1"/>
      <c r="B37" s="14" t="s">
        <v>13</v>
      </c>
      <c r="C37" s="15">
        <v>5</v>
      </c>
      <c r="D37" s="16">
        <v>4</v>
      </c>
      <c r="E37" s="15">
        <v>2</v>
      </c>
      <c r="F37" s="36">
        <v>11</v>
      </c>
    </row>
    <row r="38" spans="1:6" x14ac:dyDescent="0.3">
      <c r="A38" s="1"/>
      <c r="B38" s="13" t="s">
        <v>14</v>
      </c>
      <c r="C38" s="10">
        <v>0</v>
      </c>
      <c r="D38" s="11">
        <v>0</v>
      </c>
      <c r="E38" s="10">
        <v>1</v>
      </c>
      <c r="F38" s="35">
        <v>1</v>
      </c>
    </row>
    <row r="39" spans="1:6" ht="15" thickBot="1" x14ac:dyDescent="0.35">
      <c r="A39" s="1"/>
      <c r="B39" s="14" t="s">
        <v>13</v>
      </c>
      <c r="C39" s="15">
        <v>0</v>
      </c>
      <c r="D39" s="16">
        <v>0</v>
      </c>
      <c r="E39" s="15">
        <v>1</v>
      </c>
      <c r="F39" s="36">
        <v>1</v>
      </c>
    </row>
    <row r="40" spans="1:6" x14ac:dyDescent="0.3">
      <c r="A40" s="1"/>
      <c r="B40" s="18" t="s">
        <v>15</v>
      </c>
      <c r="C40" s="19">
        <f>C33/C30</f>
        <v>0.90163934426229508</v>
      </c>
      <c r="D40" s="20">
        <f>D33/D30</f>
        <v>0.8928571428571429</v>
      </c>
      <c r="E40" s="19">
        <f>E33/E30</f>
        <v>0.85483870967741937</v>
      </c>
      <c r="F40" s="37">
        <f>F33/F30</f>
        <v>0.88268156424581001</v>
      </c>
    </row>
    <row r="41" spans="1:6" ht="15" thickBot="1" x14ac:dyDescent="0.35">
      <c r="A41" s="1"/>
      <c r="B41" s="21" t="s">
        <v>16</v>
      </c>
      <c r="C41" s="22">
        <f>C33/(C30-C35)</f>
        <v>0.90163934426229508</v>
      </c>
      <c r="D41" s="23">
        <f>D33/(D30-D35)</f>
        <v>0.92592592592592593</v>
      </c>
      <c r="E41" s="22">
        <f>E33/(E30-E35)</f>
        <v>0.92982456140350878</v>
      </c>
      <c r="F41" s="38">
        <f>F33/(F30-F35)</f>
        <v>0.91860465116279066</v>
      </c>
    </row>
    <row r="42" spans="1:6" ht="15" thickBot="1" x14ac:dyDescent="0.35">
      <c r="A42" s="1"/>
      <c r="B42" s="24"/>
      <c r="C42" s="39"/>
      <c r="D42" s="32"/>
      <c r="E42" s="32"/>
      <c r="F42" s="33"/>
    </row>
    <row r="43" spans="1:6" ht="15" thickBot="1" x14ac:dyDescent="0.35">
      <c r="A43" s="1"/>
      <c r="B43" s="5" t="s">
        <v>21</v>
      </c>
      <c r="C43" s="6">
        <v>888</v>
      </c>
      <c r="D43" s="7">
        <v>808</v>
      </c>
      <c r="E43" s="6">
        <v>888</v>
      </c>
      <c r="F43" s="34">
        <v>2584</v>
      </c>
    </row>
    <row r="44" spans="1:6" x14ac:dyDescent="0.3">
      <c r="A44" s="1"/>
      <c r="B44" s="9" t="s">
        <v>20</v>
      </c>
      <c r="C44" s="10">
        <v>4</v>
      </c>
      <c r="D44" s="11">
        <v>8</v>
      </c>
      <c r="E44" s="10">
        <v>4</v>
      </c>
      <c r="F44" s="35">
        <v>16</v>
      </c>
    </row>
    <row r="45" spans="1:6" x14ac:dyDescent="0.3">
      <c r="A45" s="1"/>
      <c r="B45" s="13" t="s">
        <v>11</v>
      </c>
      <c r="C45" s="10">
        <v>0</v>
      </c>
      <c r="D45" s="11">
        <v>0</v>
      </c>
      <c r="E45" s="10">
        <v>2</v>
      </c>
      <c r="F45" s="35">
        <v>2</v>
      </c>
    </row>
    <row r="46" spans="1:6" x14ac:dyDescent="0.3">
      <c r="A46" s="1"/>
      <c r="B46" s="13" t="s">
        <v>18</v>
      </c>
      <c r="C46" s="10">
        <v>4</v>
      </c>
      <c r="D46" s="11">
        <v>4</v>
      </c>
      <c r="E46" s="10">
        <v>0</v>
      </c>
      <c r="F46" s="35">
        <v>8</v>
      </c>
    </row>
    <row r="47" spans="1:6" x14ac:dyDescent="0.3">
      <c r="A47" s="1"/>
      <c r="B47" s="13" t="s">
        <v>12</v>
      </c>
      <c r="C47" s="10">
        <v>0</v>
      </c>
      <c r="D47" s="11">
        <v>1</v>
      </c>
      <c r="E47" s="10">
        <v>1</v>
      </c>
      <c r="F47" s="35">
        <v>2</v>
      </c>
    </row>
    <row r="48" spans="1:6" x14ac:dyDescent="0.3">
      <c r="A48" s="1"/>
      <c r="B48" s="14" t="s">
        <v>13</v>
      </c>
      <c r="C48" s="15">
        <v>0</v>
      </c>
      <c r="D48" s="16">
        <v>1</v>
      </c>
      <c r="E48" s="15">
        <v>1</v>
      </c>
      <c r="F48" s="36">
        <v>2</v>
      </c>
    </row>
    <row r="49" spans="1:6" x14ac:dyDescent="0.3">
      <c r="A49" s="1"/>
      <c r="B49" s="13" t="s">
        <v>14</v>
      </c>
      <c r="C49" s="10">
        <v>0</v>
      </c>
      <c r="D49" s="11">
        <v>3</v>
      </c>
      <c r="E49" s="10">
        <v>1</v>
      </c>
      <c r="F49" s="35">
        <v>4</v>
      </c>
    </row>
    <row r="50" spans="1:6" x14ac:dyDescent="0.3">
      <c r="A50" s="1"/>
      <c r="B50" s="14" t="s">
        <v>22</v>
      </c>
      <c r="C50" s="15">
        <v>0</v>
      </c>
      <c r="D50" s="16">
        <v>1</v>
      </c>
      <c r="E50" s="15">
        <v>0</v>
      </c>
      <c r="F50" s="36">
        <v>1</v>
      </c>
    </row>
    <row r="51" spans="1:6" x14ac:dyDescent="0.3">
      <c r="A51" s="1"/>
      <c r="B51" s="14" t="s">
        <v>13</v>
      </c>
      <c r="C51" s="15">
        <v>0</v>
      </c>
      <c r="D51" s="16">
        <v>2</v>
      </c>
      <c r="E51" s="15">
        <v>1</v>
      </c>
      <c r="F51" s="36">
        <v>3</v>
      </c>
    </row>
    <row r="52" spans="1:6" x14ac:dyDescent="0.3">
      <c r="A52" s="1"/>
      <c r="B52" s="9" t="s">
        <v>9</v>
      </c>
      <c r="C52" s="10">
        <v>779</v>
      </c>
      <c r="D52" s="11">
        <v>719</v>
      </c>
      <c r="E52" s="10">
        <v>756</v>
      </c>
      <c r="F52" s="35">
        <v>2254</v>
      </c>
    </row>
    <row r="53" spans="1:6" x14ac:dyDescent="0.3">
      <c r="A53" s="1"/>
      <c r="B53" s="9" t="s">
        <v>10</v>
      </c>
      <c r="C53" s="10">
        <v>105</v>
      </c>
      <c r="D53" s="11">
        <v>81</v>
      </c>
      <c r="E53" s="10">
        <v>128</v>
      </c>
      <c r="F53" s="35">
        <v>314</v>
      </c>
    </row>
    <row r="54" spans="1:6" x14ac:dyDescent="0.3">
      <c r="A54" s="1"/>
      <c r="B54" s="13" t="s">
        <v>23</v>
      </c>
      <c r="C54" s="10">
        <v>3</v>
      </c>
      <c r="D54" s="11">
        <v>0</v>
      </c>
      <c r="E54" s="10">
        <v>2</v>
      </c>
      <c r="F54" s="35">
        <v>5</v>
      </c>
    </row>
    <row r="55" spans="1:6" x14ac:dyDescent="0.3">
      <c r="A55" s="1"/>
      <c r="B55" s="13" t="s">
        <v>11</v>
      </c>
      <c r="C55" s="10">
        <v>9</v>
      </c>
      <c r="D55" s="11">
        <v>5</v>
      </c>
      <c r="E55" s="10">
        <v>16</v>
      </c>
      <c r="F55" s="35">
        <v>30</v>
      </c>
    </row>
    <row r="56" spans="1:6" x14ac:dyDescent="0.3">
      <c r="A56" s="1"/>
      <c r="B56" s="13" t="s">
        <v>12</v>
      </c>
      <c r="C56" s="10">
        <v>81</v>
      </c>
      <c r="D56" s="11">
        <v>57</v>
      </c>
      <c r="E56" s="10">
        <v>92</v>
      </c>
      <c r="F56" s="35">
        <v>230</v>
      </c>
    </row>
    <row r="57" spans="1:6" x14ac:dyDescent="0.3">
      <c r="A57" s="1"/>
      <c r="B57" s="14" t="s">
        <v>22</v>
      </c>
      <c r="C57" s="15">
        <v>7</v>
      </c>
      <c r="D57" s="16">
        <v>7</v>
      </c>
      <c r="E57" s="15">
        <v>2</v>
      </c>
      <c r="F57" s="36">
        <v>16</v>
      </c>
    </row>
    <row r="58" spans="1:6" x14ac:dyDescent="0.3">
      <c r="A58" s="1"/>
      <c r="B58" s="14" t="s">
        <v>13</v>
      </c>
      <c r="C58" s="15">
        <v>74</v>
      </c>
      <c r="D58" s="16">
        <v>50</v>
      </c>
      <c r="E58" s="15">
        <v>90</v>
      </c>
      <c r="F58" s="36">
        <v>214</v>
      </c>
    </row>
    <row r="59" spans="1:6" x14ac:dyDescent="0.3">
      <c r="A59" s="1"/>
      <c r="B59" s="13" t="s">
        <v>24</v>
      </c>
      <c r="C59" s="10">
        <v>8</v>
      </c>
      <c r="D59" s="11">
        <v>12</v>
      </c>
      <c r="E59" s="10">
        <v>13</v>
      </c>
      <c r="F59" s="35">
        <v>33</v>
      </c>
    </row>
    <row r="60" spans="1:6" x14ac:dyDescent="0.3">
      <c r="A60" s="1"/>
      <c r="B60" s="13" t="s">
        <v>14</v>
      </c>
      <c r="C60" s="10">
        <v>4</v>
      </c>
      <c r="D60" s="11">
        <v>7</v>
      </c>
      <c r="E60" s="10">
        <v>5</v>
      </c>
      <c r="F60" s="35">
        <v>16</v>
      </c>
    </row>
    <row r="61" spans="1:6" x14ac:dyDescent="0.3">
      <c r="A61" s="1"/>
      <c r="B61" s="14" t="s">
        <v>22</v>
      </c>
      <c r="C61" s="15">
        <v>1</v>
      </c>
      <c r="D61" s="16">
        <v>2</v>
      </c>
      <c r="E61" s="15">
        <v>2</v>
      </c>
      <c r="F61" s="36">
        <v>5</v>
      </c>
    </row>
    <row r="62" spans="1:6" ht="15" thickBot="1" x14ac:dyDescent="0.35">
      <c r="A62" s="1"/>
      <c r="B62" s="14" t="s">
        <v>13</v>
      </c>
      <c r="C62" s="15">
        <v>3</v>
      </c>
      <c r="D62" s="16">
        <v>5</v>
      </c>
      <c r="E62" s="15">
        <v>3</v>
      </c>
      <c r="F62" s="36">
        <v>11</v>
      </c>
    </row>
    <row r="63" spans="1:6" x14ac:dyDescent="0.3">
      <c r="A63" s="1"/>
      <c r="B63" s="18" t="s">
        <v>15</v>
      </c>
      <c r="C63" s="19">
        <f>C52/C43</f>
        <v>0.87725225225225223</v>
      </c>
      <c r="D63" s="20">
        <f>D52/D43</f>
        <v>0.88985148514851486</v>
      </c>
      <c r="E63" s="19">
        <f>E52/E43</f>
        <v>0.85135135135135132</v>
      </c>
      <c r="F63" s="37">
        <f>F52/F43</f>
        <v>0.87229102167182659</v>
      </c>
    </row>
    <row r="64" spans="1:6" ht="15" thickBot="1" x14ac:dyDescent="0.35">
      <c r="A64" s="1"/>
      <c r="B64" s="21" t="s">
        <v>16</v>
      </c>
      <c r="C64" s="22">
        <f>C52/(C43-C45-C50-C54-C55-C57-C59-C61)</f>
        <v>0.90581395348837213</v>
      </c>
      <c r="D64" s="23">
        <f>D52/(D43-D45-D50-D54-D55-D57-D59-D61)</f>
        <v>0.9206145966709347</v>
      </c>
      <c r="E64" s="22">
        <f>E52/(E43-E45-E50-E54-E55-E57-E59-E61)</f>
        <v>0.8883666274970623</v>
      </c>
      <c r="F64" s="38">
        <f>F52/(F43-F45-F50-F54-F55-F57-F59-F61)</f>
        <v>0.9044943820224719</v>
      </c>
    </row>
    <row r="65" spans="1:6" ht="15" thickBot="1" x14ac:dyDescent="0.35">
      <c r="A65" s="1"/>
      <c r="B65" s="24"/>
      <c r="C65" s="32"/>
      <c r="D65" s="32"/>
      <c r="E65" s="32"/>
      <c r="F65" s="33"/>
    </row>
    <row r="66" spans="1:6" ht="15" thickBot="1" x14ac:dyDescent="0.35">
      <c r="A66" s="1"/>
      <c r="B66" s="5" t="s">
        <v>25</v>
      </c>
      <c r="C66" s="6">
        <v>18</v>
      </c>
      <c r="D66" s="7">
        <v>16</v>
      </c>
      <c r="E66" s="6">
        <v>17</v>
      </c>
      <c r="F66" s="34">
        <v>51</v>
      </c>
    </row>
    <row r="67" spans="1:6" x14ac:dyDescent="0.3">
      <c r="A67" s="1"/>
      <c r="B67" s="9" t="s">
        <v>9</v>
      </c>
      <c r="C67" s="10">
        <v>4</v>
      </c>
      <c r="D67" s="11">
        <v>2</v>
      </c>
      <c r="E67" s="10">
        <v>5</v>
      </c>
      <c r="F67" s="35">
        <v>11</v>
      </c>
    </row>
    <row r="68" spans="1:6" x14ac:dyDescent="0.3">
      <c r="A68" s="1"/>
      <c r="B68" s="9" t="s">
        <v>10</v>
      </c>
      <c r="C68" s="10">
        <v>14</v>
      </c>
      <c r="D68" s="11">
        <v>14</v>
      </c>
      <c r="E68" s="10">
        <v>12</v>
      </c>
      <c r="F68" s="35">
        <v>40</v>
      </c>
    </row>
    <row r="69" spans="1:6" x14ac:dyDescent="0.3">
      <c r="A69" s="1"/>
      <c r="B69" s="13" t="s">
        <v>11</v>
      </c>
      <c r="C69" s="10">
        <v>4</v>
      </c>
      <c r="D69" s="11">
        <v>3</v>
      </c>
      <c r="E69" s="10">
        <v>1</v>
      </c>
      <c r="F69" s="35">
        <v>8</v>
      </c>
    </row>
    <row r="70" spans="1:6" x14ac:dyDescent="0.3">
      <c r="A70" s="1"/>
      <c r="B70" s="13" t="s">
        <v>18</v>
      </c>
      <c r="C70" s="10">
        <v>0</v>
      </c>
      <c r="D70" s="11">
        <v>2</v>
      </c>
      <c r="E70" s="10">
        <v>3</v>
      </c>
      <c r="F70" s="35">
        <v>5</v>
      </c>
    </row>
    <row r="71" spans="1:6" x14ac:dyDescent="0.3">
      <c r="A71" s="1"/>
      <c r="B71" s="13" t="s">
        <v>12</v>
      </c>
      <c r="C71" s="10">
        <v>10</v>
      </c>
      <c r="D71" s="11">
        <v>6</v>
      </c>
      <c r="E71" s="10">
        <v>7</v>
      </c>
      <c r="F71" s="35">
        <v>23</v>
      </c>
    </row>
    <row r="72" spans="1:6" x14ac:dyDescent="0.3">
      <c r="A72" s="1"/>
      <c r="B72" s="14" t="s">
        <v>13</v>
      </c>
      <c r="C72" s="15">
        <v>10</v>
      </c>
      <c r="D72" s="16">
        <v>6</v>
      </c>
      <c r="E72" s="15">
        <v>7</v>
      </c>
      <c r="F72" s="36">
        <v>23</v>
      </c>
    </row>
    <row r="73" spans="1:6" x14ac:dyDescent="0.3">
      <c r="A73" s="1"/>
      <c r="B73" s="13" t="s">
        <v>14</v>
      </c>
      <c r="C73" s="10">
        <v>0</v>
      </c>
      <c r="D73" s="11">
        <v>3</v>
      </c>
      <c r="E73" s="10">
        <v>1</v>
      </c>
      <c r="F73" s="35">
        <v>4</v>
      </c>
    </row>
    <row r="74" spans="1:6" ht="15" thickBot="1" x14ac:dyDescent="0.35">
      <c r="A74" s="1"/>
      <c r="B74" s="14" t="s">
        <v>13</v>
      </c>
      <c r="C74" s="15">
        <v>0</v>
      </c>
      <c r="D74" s="16">
        <v>3</v>
      </c>
      <c r="E74" s="15">
        <v>1</v>
      </c>
      <c r="F74" s="36">
        <v>4</v>
      </c>
    </row>
    <row r="75" spans="1:6" x14ac:dyDescent="0.3">
      <c r="A75" s="1"/>
      <c r="B75" s="40" t="s">
        <v>15</v>
      </c>
      <c r="C75" s="19">
        <f>C67/C66</f>
        <v>0.22222222222222221</v>
      </c>
      <c r="D75" s="20">
        <f>D67/D66</f>
        <v>0.125</v>
      </c>
      <c r="E75" s="19">
        <f>E67/E66</f>
        <v>0.29411764705882354</v>
      </c>
      <c r="F75" s="37">
        <f>F67/F66</f>
        <v>0.21568627450980393</v>
      </c>
    </row>
    <row r="76" spans="1:6" ht="15" thickBot="1" x14ac:dyDescent="0.35">
      <c r="A76" s="1"/>
      <c r="B76" s="41" t="s">
        <v>16</v>
      </c>
      <c r="C76" s="22">
        <f>C67/(C66-C69)</f>
        <v>0.2857142857142857</v>
      </c>
      <c r="D76" s="23">
        <f>D67/(D66-D69)</f>
        <v>0.15384615384615385</v>
      </c>
      <c r="E76" s="22">
        <f>E67/(E66-E69)</f>
        <v>0.3125</v>
      </c>
      <c r="F76" s="38">
        <f>F67/(F66-F69)</f>
        <v>0.2558139534883721</v>
      </c>
    </row>
    <row r="77" spans="1:6" ht="15" thickBot="1" x14ac:dyDescent="0.35">
      <c r="A77" s="1"/>
      <c r="B77" s="24"/>
      <c r="C77" s="32"/>
      <c r="D77" s="32"/>
      <c r="E77" s="32"/>
      <c r="F77" s="33"/>
    </row>
    <row r="78" spans="1:6" ht="15" thickBot="1" x14ac:dyDescent="0.35">
      <c r="A78" s="1"/>
      <c r="B78" s="5" t="s">
        <v>26</v>
      </c>
      <c r="C78" s="6">
        <v>27</v>
      </c>
      <c r="D78" s="7">
        <v>24</v>
      </c>
      <c r="E78" s="6">
        <v>28</v>
      </c>
      <c r="F78" s="34">
        <v>79</v>
      </c>
    </row>
    <row r="79" spans="1:6" x14ac:dyDescent="0.3">
      <c r="A79" s="1"/>
      <c r="B79" s="9" t="s">
        <v>20</v>
      </c>
      <c r="C79" s="10">
        <v>0</v>
      </c>
      <c r="D79" s="11">
        <v>0</v>
      </c>
      <c r="E79" s="10">
        <v>1</v>
      </c>
      <c r="F79" s="35">
        <v>1</v>
      </c>
    </row>
    <row r="80" spans="1:6" x14ac:dyDescent="0.3">
      <c r="A80" s="1"/>
      <c r="B80" s="13" t="s">
        <v>12</v>
      </c>
      <c r="C80" s="10">
        <v>0</v>
      </c>
      <c r="D80" s="11">
        <v>0</v>
      </c>
      <c r="E80" s="10">
        <v>1</v>
      </c>
      <c r="F80" s="35">
        <v>1</v>
      </c>
    </row>
    <row r="81" spans="1:6" x14ac:dyDescent="0.3">
      <c r="A81" s="1"/>
      <c r="B81" s="14" t="s">
        <v>13</v>
      </c>
      <c r="C81" s="15">
        <v>0</v>
      </c>
      <c r="D81" s="16">
        <v>0</v>
      </c>
      <c r="E81" s="15">
        <v>1</v>
      </c>
      <c r="F81" s="36">
        <v>1</v>
      </c>
    </row>
    <row r="82" spans="1:6" x14ac:dyDescent="0.3">
      <c r="A82" s="1"/>
      <c r="B82" s="9" t="s">
        <v>9</v>
      </c>
      <c r="C82" s="10">
        <v>18</v>
      </c>
      <c r="D82" s="11">
        <v>13</v>
      </c>
      <c r="E82" s="10">
        <v>22</v>
      </c>
      <c r="F82" s="35">
        <v>53</v>
      </c>
    </row>
    <row r="83" spans="1:6" x14ac:dyDescent="0.3">
      <c r="A83" s="1"/>
      <c r="B83" s="9" t="s">
        <v>10</v>
      </c>
      <c r="C83" s="10">
        <v>9</v>
      </c>
      <c r="D83" s="11">
        <v>11</v>
      </c>
      <c r="E83" s="10">
        <v>5</v>
      </c>
      <c r="F83" s="35">
        <v>25</v>
      </c>
    </row>
    <row r="84" spans="1:6" ht="15" thickBot="1" x14ac:dyDescent="0.35">
      <c r="A84" s="1"/>
      <c r="B84" s="13" t="s">
        <v>11</v>
      </c>
      <c r="C84" s="10">
        <v>9</v>
      </c>
      <c r="D84" s="11">
        <v>11</v>
      </c>
      <c r="E84" s="10">
        <v>5</v>
      </c>
      <c r="F84" s="35">
        <v>25</v>
      </c>
    </row>
    <row r="85" spans="1:6" x14ac:dyDescent="0.3">
      <c r="A85" s="1"/>
      <c r="B85" s="40" t="s">
        <v>15</v>
      </c>
      <c r="C85" s="19">
        <f>C82/C78</f>
        <v>0.66666666666666663</v>
      </c>
      <c r="D85" s="20">
        <f>D82/D78</f>
        <v>0.54166666666666663</v>
      </c>
      <c r="E85" s="19">
        <f>E82/E78</f>
        <v>0.7857142857142857</v>
      </c>
      <c r="F85" s="37">
        <f>F82/F78</f>
        <v>0.67088607594936711</v>
      </c>
    </row>
    <row r="86" spans="1:6" ht="15" thickBot="1" x14ac:dyDescent="0.35">
      <c r="A86" s="1"/>
      <c r="B86" s="41" t="s">
        <v>16</v>
      </c>
      <c r="C86" s="22">
        <f>C82/(C78-C84)</f>
        <v>1</v>
      </c>
      <c r="D86" s="23">
        <f>D82/(D78-D84)</f>
        <v>1</v>
      </c>
      <c r="E86" s="22">
        <f>E82/(E78-E84)</f>
        <v>0.95652173913043481</v>
      </c>
      <c r="F86" s="38">
        <f>F82/(F78-F84)</f>
        <v>0.98148148148148151</v>
      </c>
    </row>
    <row r="87" spans="1:6" ht="15" thickBot="1" x14ac:dyDescent="0.35">
      <c r="A87" s="1"/>
      <c r="B87" s="42"/>
      <c r="C87" s="32"/>
      <c r="D87" s="32"/>
      <c r="E87" s="32"/>
      <c r="F87" s="33"/>
    </row>
    <row r="88" spans="1:6" ht="15" thickBot="1" x14ac:dyDescent="0.35">
      <c r="A88" s="1"/>
      <c r="B88" s="5" t="s">
        <v>27</v>
      </c>
      <c r="C88" s="6">
        <v>101</v>
      </c>
      <c r="D88" s="7">
        <v>92</v>
      </c>
      <c r="E88" s="6">
        <v>102</v>
      </c>
      <c r="F88" s="34">
        <v>295</v>
      </c>
    </row>
    <row r="89" spans="1:6" x14ac:dyDescent="0.3">
      <c r="A89" s="1"/>
      <c r="B89" s="9" t="s">
        <v>20</v>
      </c>
      <c r="C89" s="10">
        <v>2</v>
      </c>
      <c r="D89" s="11">
        <v>0</v>
      </c>
      <c r="E89" s="10">
        <v>3</v>
      </c>
      <c r="F89" s="35">
        <v>5</v>
      </c>
    </row>
    <row r="90" spans="1:6" x14ac:dyDescent="0.3">
      <c r="A90" s="1"/>
      <c r="B90" s="13" t="s">
        <v>12</v>
      </c>
      <c r="C90" s="10">
        <v>1</v>
      </c>
      <c r="D90" s="11">
        <v>0</v>
      </c>
      <c r="E90" s="10">
        <v>1</v>
      </c>
      <c r="F90" s="35">
        <v>2</v>
      </c>
    </row>
    <row r="91" spans="1:6" x14ac:dyDescent="0.3">
      <c r="A91" s="1"/>
      <c r="B91" s="14" t="s">
        <v>13</v>
      </c>
      <c r="C91" s="15">
        <v>1</v>
      </c>
      <c r="D91" s="16">
        <v>0</v>
      </c>
      <c r="E91" s="15">
        <v>1</v>
      </c>
      <c r="F91" s="36">
        <v>2</v>
      </c>
    </row>
    <row r="92" spans="1:6" x14ac:dyDescent="0.3">
      <c r="A92" s="1"/>
      <c r="B92" s="13" t="s">
        <v>14</v>
      </c>
      <c r="C92" s="10">
        <v>1</v>
      </c>
      <c r="D92" s="11">
        <v>0</v>
      </c>
      <c r="E92" s="10">
        <v>2</v>
      </c>
      <c r="F92" s="35">
        <v>3</v>
      </c>
    </row>
    <row r="93" spans="1:6" x14ac:dyDescent="0.3">
      <c r="A93" s="1"/>
      <c r="B93" s="14" t="s">
        <v>13</v>
      </c>
      <c r="C93" s="15">
        <v>1</v>
      </c>
      <c r="D93" s="16">
        <v>0</v>
      </c>
      <c r="E93" s="15">
        <v>2</v>
      </c>
      <c r="F93" s="36">
        <v>3</v>
      </c>
    </row>
    <row r="94" spans="1:6" x14ac:dyDescent="0.3">
      <c r="A94" s="1"/>
      <c r="B94" s="9" t="s">
        <v>9</v>
      </c>
      <c r="C94" s="10">
        <v>92</v>
      </c>
      <c r="D94" s="11">
        <v>72</v>
      </c>
      <c r="E94" s="10">
        <v>79</v>
      </c>
      <c r="F94" s="35">
        <v>243</v>
      </c>
    </row>
    <row r="95" spans="1:6" x14ac:dyDescent="0.3">
      <c r="A95" s="1"/>
      <c r="B95" s="9" t="s">
        <v>10</v>
      </c>
      <c r="C95" s="10">
        <v>7</v>
      </c>
      <c r="D95" s="11">
        <v>20</v>
      </c>
      <c r="E95" s="10">
        <v>20</v>
      </c>
      <c r="F95" s="35">
        <v>47</v>
      </c>
    </row>
    <row r="96" spans="1:6" x14ac:dyDescent="0.3">
      <c r="A96" s="1"/>
      <c r="B96" s="13" t="s">
        <v>23</v>
      </c>
      <c r="C96" s="10">
        <v>2</v>
      </c>
      <c r="D96" s="11">
        <v>3</v>
      </c>
      <c r="E96" s="10">
        <v>0</v>
      </c>
      <c r="F96" s="35">
        <v>5</v>
      </c>
    </row>
    <row r="97" spans="1:6" x14ac:dyDescent="0.3">
      <c r="A97" s="1"/>
      <c r="B97" s="13" t="s">
        <v>11</v>
      </c>
      <c r="C97" s="10">
        <v>0</v>
      </c>
      <c r="D97" s="11">
        <v>2</v>
      </c>
      <c r="E97" s="10">
        <v>3</v>
      </c>
      <c r="F97" s="35">
        <v>5</v>
      </c>
    </row>
    <row r="98" spans="1:6" x14ac:dyDescent="0.3">
      <c r="A98" s="1"/>
      <c r="B98" s="13" t="s">
        <v>12</v>
      </c>
      <c r="C98" s="10">
        <v>1</v>
      </c>
      <c r="D98" s="11">
        <v>6</v>
      </c>
      <c r="E98" s="10">
        <v>4</v>
      </c>
      <c r="F98" s="35">
        <v>11</v>
      </c>
    </row>
    <row r="99" spans="1:6" x14ac:dyDescent="0.3">
      <c r="A99" s="1"/>
      <c r="B99" s="14" t="s">
        <v>13</v>
      </c>
      <c r="C99" s="15">
        <v>1</v>
      </c>
      <c r="D99" s="16">
        <v>6</v>
      </c>
      <c r="E99" s="15">
        <v>4</v>
      </c>
      <c r="F99" s="36">
        <v>11</v>
      </c>
    </row>
    <row r="100" spans="1:6" x14ac:dyDescent="0.3">
      <c r="A100" s="1"/>
      <c r="B100" s="13" t="s">
        <v>24</v>
      </c>
      <c r="C100" s="10">
        <v>2</v>
      </c>
      <c r="D100" s="11">
        <v>3</v>
      </c>
      <c r="E100" s="10">
        <v>6</v>
      </c>
      <c r="F100" s="35">
        <v>11</v>
      </c>
    </row>
    <row r="101" spans="1:6" x14ac:dyDescent="0.3">
      <c r="A101" s="1"/>
      <c r="B101" s="13" t="s">
        <v>14</v>
      </c>
      <c r="C101" s="10">
        <v>2</v>
      </c>
      <c r="D101" s="11">
        <v>6</v>
      </c>
      <c r="E101" s="10">
        <v>7</v>
      </c>
      <c r="F101" s="35">
        <v>15</v>
      </c>
    </row>
    <row r="102" spans="1:6" x14ac:dyDescent="0.3">
      <c r="A102" s="1"/>
      <c r="B102" s="14" t="s">
        <v>22</v>
      </c>
      <c r="C102" s="15">
        <v>0</v>
      </c>
      <c r="D102" s="16">
        <v>0</v>
      </c>
      <c r="E102" s="15">
        <v>1</v>
      </c>
      <c r="F102" s="36">
        <v>1</v>
      </c>
    </row>
    <row r="103" spans="1:6" ht="15" thickBot="1" x14ac:dyDescent="0.35">
      <c r="A103" s="1"/>
      <c r="B103" s="14" t="s">
        <v>13</v>
      </c>
      <c r="C103" s="15">
        <v>2</v>
      </c>
      <c r="D103" s="16">
        <v>6</v>
      </c>
      <c r="E103" s="15">
        <v>6</v>
      </c>
      <c r="F103" s="36">
        <v>14</v>
      </c>
    </row>
    <row r="104" spans="1:6" x14ac:dyDescent="0.3">
      <c r="A104" s="1"/>
      <c r="B104" s="40" t="s">
        <v>15</v>
      </c>
      <c r="C104" s="19">
        <f>C94/C88</f>
        <v>0.91089108910891092</v>
      </c>
      <c r="D104" s="20">
        <f>D94/D88</f>
        <v>0.78260869565217395</v>
      </c>
      <c r="E104" s="19">
        <f>E94/E88</f>
        <v>0.77450980392156865</v>
      </c>
      <c r="F104" s="37">
        <f>F94/F88</f>
        <v>0.82372881355932204</v>
      </c>
    </row>
    <row r="105" spans="1:6" ht="15" thickBot="1" x14ac:dyDescent="0.35">
      <c r="A105" s="1"/>
      <c r="B105" s="41" t="s">
        <v>16</v>
      </c>
      <c r="C105" s="22">
        <f>C94/(C88-C96-C97-C100-C102)</f>
        <v>0.94845360824742264</v>
      </c>
      <c r="D105" s="23">
        <f>D94/(D88-D96-D97-D100-D102)</f>
        <v>0.8571428571428571</v>
      </c>
      <c r="E105" s="22">
        <f>E94/(E88-E96-E97-E100-E102)</f>
        <v>0.85869565217391308</v>
      </c>
      <c r="F105" s="38">
        <f>F94/(F88-F96-F97-F100-F102)</f>
        <v>0.89010989010989006</v>
      </c>
    </row>
    <row r="106" spans="1:6" ht="15" thickBot="1" x14ac:dyDescent="0.35">
      <c r="A106" s="1"/>
      <c r="B106" s="24"/>
      <c r="C106" s="32"/>
      <c r="D106" s="32"/>
      <c r="E106" s="32"/>
      <c r="F106" s="33"/>
    </row>
    <row r="107" spans="1:6" ht="15" thickBot="1" x14ac:dyDescent="0.35">
      <c r="A107" s="1"/>
      <c r="B107" s="5" t="s">
        <v>28</v>
      </c>
      <c r="C107" s="6">
        <v>217</v>
      </c>
      <c r="D107" s="7">
        <v>196</v>
      </c>
      <c r="E107" s="6">
        <v>215</v>
      </c>
      <c r="F107" s="34">
        <v>628</v>
      </c>
    </row>
    <row r="108" spans="1:6" x14ac:dyDescent="0.3">
      <c r="A108" s="1"/>
      <c r="B108" s="9" t="s">
        <v>20</v>
      </c>
      <c r="C108" s="10">
        <v>0</v>
      </c>
      <c r="D108" s="11">
        <v>48</v>
      </c>
      <c r="E108" s="10">
        <v>2</v>
      </c>
      <c r="F108" s="35">
        <v>50</v>
      </c>
    </row>
    <row r="109" spans="1:6" x14ac:dyDescent="0.3">
      <c r="A109" s="1"/>
      <c r="B109" s="13" t="s">
        <v>11</v>
      </c>
      <c r="C109" s="10">
        <v>0</v>
      </c>
      <c r="D109" s="11">
        <v>0</v>
      </c>
      <c r="E109" s="10">
        <v>2</v>
      </c>
      <c r="F109" s="35">
        <v>2</v>
      </c>
    </row>
    <row r="110" spans="1:6" x14ac:dyDescent="0.3">
      <c r="A110" s="1"/>
      <c r="B110" s="13" t="s">
        <v>18</v>
      </c>
      <c r="C110" s="10">
        <v>0</v>
      </c>
      <c r="D110" s="11">
        <v>48</v>
      </c>
      <c r="E110" s="10">
        <v>0</v>
      </c>
      <c r="F110" s="35">
        <v>48</v>
      </c>
    </row>
    <row r="111" spans="1:6" x14ac:dyDescent="0.3">
      <c r="A111" s="1"/>
      <c r="B111" s="9" t="s">
        <v>9</v>
      </c>
      <c r="C111" s="10">
        <v>138</v>
      </c>
      <c r="D111" s="11">
        <v>95</v>
      </c>
      <c r="E111" s="10">
        <v>156</v>
      </c>
      <c r="F111" s="35">
        <v>389</v>
      </c>
    </row>
    <row r="112" spans="1:6" x14ac:dyDescent="0.3">
      <c r="A112" s="1"/>
      <c r="B112" s="9" t="s">
        <v>10</v>
      </c>
      <c r="C112" s="10">
        <v>79</v>
      </c>
      <c r="D112" s="11">
        <v>53</v>
      </c>
      <c r="E112" s="10">
        <v>57</v>
      </c>
      <c r="F112" s="35">
        <v>189</v>
      </c>
    </row>
    <row r="113" spans="1:12" x14ac:dyDescent="0.3">
      <c r="A113" s="1"/>
      <c r="B113" s="13" t="s">
        <v>11</v>
      </c>
      <c r="C113" s="10">
        <v>33</v>
      </c>
      <c r="D113" s="11">
        <v>0</v>
      </c>
      <c r="E113" s="10">
        <v>42</v>
      </c>
      <c r="F113" s="35">
        <v>75</v>
      </c>
    </row>
    <row r="114" spans="1:12" x14ac:dyDescent="0.3">
      <c r="A114" s="1"/>
      <c r="B114" s="13" t="s">
        <v>18</v>
      </c>
      <c r="C114" s="10">
        <v>21</v>
      </c>
      <c r="D114" s="11">
        <v>53</v>
      </c>
      <c r="E114" s="10">
        <v>0</v>
      </c>
      <c r="F114" s="35">
        <v>74</v>
      </c>
    </row>
    <row r="115" spans="1:12" x14ac:dyDescent="0.3">
      <c r="A115" s="1"/>
      <c r="B115" s="13" t="s">
        <v>12</v>
      </c>
      <c r="C115" s="10">
        <v>17</v>
      </c>
      <c r="D115" s="11">
        <v>0</v>
      </c>
      <c r="E115" s="10">
        <v>5</v>
      </c>
      <c r="F115" s="35">
        <v>22</v>
      </c>
    </row>
    <row r="116" spans="1:12" x14ac:dyDescent="0.3">
      <c r="A116" s="1"/>
      <c r="B116" s="14" t="s">
        <v>22</v>
      </c>
      <c r="C116" s="15">
        <v>1</v>
      </c>
      <c r="D116" s="16">
        <v>0</v>
      </c>
      <c r="E116" s="15">
        <v>0</v>
      </c>
      <c r="F116" s="36">
        <v>1</v>
      </c>
    </row>
    <row r="117" spans="1:12" x14ac:dyDescent="0.3">
      <c r="A117" s="1"/>
      <c r="B117" s="14" t="s">
        <v>13</v>
      </c>
      <c r="C117" s="15">
        <v>16</v>
      </c>
      <c r="D117" s="16">
        <v>0</v>
      </c>
      <c r="E117" s="15">
        <v>5</v>
      </c>
      <c r="F117" s="36">
        <v>21</v>
      </c>
    </row>
    <row r="118" spans="1:12" x14ac:dyDescent="0.3">
      <c r="A118" s="1"/>
      <c r="B118" s="13" t="s">
        <v>14</v>
      </c>
      <c r="C118" s="10">
        <v>8</v>
      </c>
      <c r="D118" s="11">
        <v>0</v>
      </c>
      <c r="E118" s="10">
        <v>10</v>
      </c>
      <c r="F118" s="35">
        <v>18</v>
      </c>
    </row>
    <row r="119" spans="1:12" ht="15" thickBot="1" x14ac:dyDescent="0.35">
      <c r="A119" s="1"/>
      <c r="B119" s="14" t="s">
        <v>13</v>
      </c>
      <c r="C119" s="15">
        <v>8</v>
      </c>
      <c r="D119" s="16">
        <v>0</v>
      </c>
      <c r="E119" s="15">
        <v>10</v>
      </c>
      <c r="F119" s="36">
        <v>18</v>
      </c>
      <c r="I119" s="85"/>
      <c r="J119" s="85"/>
      <c r="K119" s="85"/>
      <c r="L119" s="85"/>
    </row>
    <row r="120" spans="1:12" x14ac:dyDescent="0.3">
      <c r="A120" s="1"/>
      <c r="B120" s="40" t="s">
        <v>15</v>
      </c>
      <c r="C120" s="19">
        <f>C111/C107</f>
        <v>0.63594470046082952</v>
      </c>
      <c r="D120" s="20">
        <f>D111/D107</f>
        <v>0.48469387755102039</v>
      </c>
      <c r="E120" s="19">
        <f>E111/E107</f>
        <v>0.72558139534883725</v>
      </c>
      <c r="F120" s="37">
        <f>F111/F107</f>
        <v>0.61942675159235672</v>
      </c>
      <c r="I120" s="85"/>
      <c r="J120" s="85"/>
      <c r="K120" s="85"/>
      <c r="L120" s="85"/>
    </row>
    <row r="121" spans="1:12" ht="15" thickBot="1" x14ac:dyDescent="0.35">
      <c r="A121" s="1"/>
      <c r="B121" s="41" t="s">
        <v>16</v>
      </c>
      <c r="C121" s="22">
        <f>C111/(C107-C109-C113-C116)</f>
        <v>0.75409836065573765</v>
      </c>
      <c r="D121" s="23">
        <f>D111/(D107-D109-D113-D116)</f>
        <v>0.48469387755102039</v>
      </c>
      <c r="E121" s="22">
        <f>E111/(E107-E109-E113-E116)</f>
        <v>0.91228070175438591</v>
      </c>
      <c r="F121" s="38">
        <f>F111/(F107-F109-F113-F116)</f>
        <v>0.70727272727272728</v>
      </c>
    </row>
    <row r="122" spans="1:12" ht="15" thickBot="1" x14ac:dyDescent="0.35">
      <c r="A122" s="1"/>
      <c r="B122" s="24"/>
      <c r="C122" s="32"/>
      <c r="D122" s="39"/>
      <c r="E122" s="32"/>
      <c r="F122" s="33"/>
    </row>
    <row r="123" spans="1:12" ht="15" thickBot="1" x14ac:dyDescent="0.35">
      <c r="A123" s="1"/>
      <c r="B123" s="5" t="s">
        <v>29</v>
      </c>
      <c r="C123" s="6">
        <v>1192</v>
      </c>
      <c r="D123" s="7">
        <v>1062</v>
      </c>
      <c r="E123" s="6">
        <v>1173</v>
      </c>
      <c r="F123" s="34">
        <v>3427</v>
      </c>
    </row>
    <row r="124" spans="1:12" x14ac:dyDescent="0.3">
      <c r="A124" s="1"/>
      <c r="B124" s="9" t="s">
        <v>20</v>
      </c>
      <c r="C124" s="10">
        <v>2</v>
      </c>
      <c r="D124" s="11">
        <v>5</v>
      </c>
      <c r="E124" s="10">
        <v>15</v>
      </c>
      <c r="F124" s="35">
        <v>22</v>
      </c>
    </row>
    <row r="125" spans="1:12" x14ac:dyDescent="0.3">
      <c r="A125" s="1"/>
      <c r="B125" s="13" t="s">
        <v>11</v>
      </c>
      <c r="C125" s="10">
        <v>2</v>
      </c>
      <c r="D125" s="11">
        <v>2</v>
      </c>
      <c r="E125" s="10">
        <v>1</v>
      </c>
      <c r="F125" s="35">
        <v>5</v>
      </c>
    </row>
    <row r="126" spans="1:12" x14ac:dyDescent="0.3">
      <c r="A126" s="1"/>
      <c r="B126" s="13" t="s">
        <v>12</v>
      </c>
      <c r="C126" s="10">
        <v>0</v>
      </c>
      <c r="D126" s="11">
        <v>0</v>
      </c>
      <c r="E126" s="10">
        <v>5</v>
      </c>
      <c r="F126" s="35">
        <v>5</v>
      </c>
    </row>
    <row r="127" spans="1:12" x14ac:dyDescent="0.3">
      <c r="A127" s="1"/>
      <c r="B127" s="14" t="s">
        <v>13</v>
      </c>
      <c r="C127" s="15">
        <v>0</v>
      </c>
      <c r="D127" s="16">
        <v>0</v>
      </c>
      <c r="E127" s="15">
        <v>5</v>
      </c>
      <c r="F127" s="36">
        <v>5</v>
      </c>
    </row>
    <row r="128" spans="1:12" x14ac:dyDescent="0.3">
      <c r="A128" s="1"/>
      <c r="B128" s="13" t="s">
        <v>24</v>
      </c>
      <c r="C128" s="10">
        <v>0</v>
      </c>
      <c r="D128" s="11">
        <v>0</v>
      </c>
      <c r="E128" s="10">
        <v>1</v>
      </c>
      <c r="F128" s="35">
        <v>1</v>
      </c>
    </row>
    <row r="129" spans="1:6" x14ac:dyDescent="0.3">
      <c r="A129" s="1"/>
      <c r="B129" s="13" t="s">
        <v>14</v>
      </c>
      <c r="C129" s="10">
        <v>0</v>
      </c>
      <c r="D129" s="11">
        <v>3</v>
      </c>
      <c r="E129" s="10">
        <v>8</v>
      </c>
      <c r="F129" s="35">
        <v>11</v>
      </c>
    </row>
    <row r="130" spans="1:6" x14ac:dyDescent="0.3">
      <c r="A130" s="1"/>
      <c r="B130" s="14" t="s">
        <v>22</v>
      </c>
      <c r="C130" s="15">
        <v>0</v>
      </c>
      <c r="D130" s="16">
        <v>1</v>
      </c>
      <c r="E130" s="15">
        <v>4</v>
      </c>
      <c r="F130" s="36">
        <v>5</v>
      </c>
    </row>
    <row r="131" spans="1:6" x14ac:dyDescent="0.3">
      <c r="A131" s="1"/>
      <c r="B131" s="14" t="s">
        <v>13</v>
      </c>
      <c r="C131" s="15">
        <v>0</v>
      </c>
      <c r="D131" s="16">
        <v>2</v>
      </c>
      <c r="E131" s="15">
        <v>4</v>
      </c>
      <c r="F131" s="36">
        <v>6</v>
      </c>
    </row>
    <row r="132" spans="1:6" x14ac:dyDescent="0.3">
      <c r="A132" s="1"/>
      <c r="B132" s="9" t="s">
        <v>9</v>
      </c>
      <c r="C132" s="10">
        <v>931</v>
      </c>
      <c r="D132" s="11">
        <v>835</v>
      </c>
      <c r="E132" s="10">
        <v>882</v>
      </c>
      <c r="F132" s="35">
        <v>2648</v>
      </c>
    </row>
    <row r="133" spans="1:6" x14ac:dyDescent="0.3">
      <c r="A133" s="1"/>
      <c r="B133" s="9" t="s">
        <v>10</v>
      </c>
      <c r="C133" s="10">
        <v>259</v>
      </c>
      <c r="D133" s="11">
        <v>222</v>
      </c>
      <c r="E133" s="10">
        <v>276</v>
      </c>
      <c r="F133" s="35">
        <v>757</v>
      </c>
    </row>
    <row r="134" spans="1:6" x14ac:dyDescent="0.3">
      <c r="A134" s="1"/>
      <c r="B134" s="13" t="s">
        <v>23</v>
      </c>
      <c r="C134" s="10">
        <v>26</v>
      </c>
      <c r="D134" s="11">
        <v>13</v>
      </c>
      <c r="E134" s="10">
        <v>19</v>
      </c>
      <c r="F134" s="35">
        <v>58</v>
      </c>
    </row>
    <row r="135" spans="1:6" x14ac:dyDescent="0.3">
      <c r="A135" s="1"/>
      <c r="B135" s="13" t="s">
        <v>50</v>
      </c>
      <c r="C135" s="10">
        <v>0</v>
      </c>
      <c r="D135" s="11">
        <v>1</v>
      </c>
      <c r="E135" s="10">
        <v>0</v>
      </c>
      <c r="F135" s="35">
        <v>1</v>
      </c>
    </row>
    <row r="136" spans="1:6" x14ac:dyDescent="0.3">
      <c r="A136" s="1"/>
      <c r="B136" s="13" t="s">
        <v>11</v>
      </c>
      <c r="C136" s="10">
        <v>31</v>
      </c>
      <c r="D136" s="11">
        <v>19</v>
      </c>
      <c r="E136" s="10">
        <v>58</v>
      </c>
      <c r="F136" s="35">
        <v>108</v>
      </c>
    </row>
    <row r="137" spans="1:6" x14ac:dyDescent="0.3">
      <c r="A137" s="1"/>
      <c r="B137" s="14" t="s">
        <v>18</v>
      </c>
      <c r="C137" s="15">
        <v>56</v>
      </c>
      <c r="D137" s="16">
        <v>56</v>
      </c>
      <c r="E137" s="15">
        <v>57</v>
      </c>
      <c r="F137" s="36">
        <v>169</v>
      </c>
    </row>
    <row r="138" spans="1:6" x14ac:dyDescent="0.3">
      <c r="A138" s="1"/>
      <c r="B138" s="14" t="s">
        <v>12</v>
      </c>
      <c r="C138" s="15">
        <v>62</v>
      </c>
      <c r="D138" s="16">
        <v>49</v>
      </c>
      <c r="E138" s="15">
        <v>47</v>
      </c>
      <c r="F138" s="36">
        <v>158</v>
      </c>
    </row>
    <row r="139" spans="1:6" x14ac:dyDescent="0.3">
      <c r="A139" s="1"/>
      <c r="B139" s="13" t="s">
        <v>22</v>
      </c>
      <c r="C139" s="10">
        <v>16</v>
      </c>
      <c r="D139" s="11">
        <v>4</v>
      </c>
      <c r="E139" s="10">
        <v>5</v>
      </c>
      <c r="F139" s="35">
        <v>25</v>
      </c>
    </row>
    <row r="140" spans="1:6" x14ac:dyDescent="0.3">
      <c r="A140" s="1"/>
      <c r="B140" s="13" t="s">
        <v>13</v>
      </c>
      <c r="C140" s="10">
        <v>46</v>
      </c>
      <c r="D140" s="11">
        <v>45</v>
      </c>
      <c r="E140" s="10">
        <v>42</v>
      </c>
      <c r="F140" s="35">
        <v>133</v>
      </c>
    </row>
    <row r="141" spans="1:6" x14ac:dyDescent="0.3">
      <c r="A141" s="1"/>
      <c r="B141" s="14" t="s">
        <v>24</v>
      </c>
      <c r="C141" s="15">
        <v>15</v>
      </c>
      <c r="D141" s="16">
        <v>33</v>
      </c>
      <c r="E141" s="15">
        <v>36</v>
      </c>
      <c r="F141" s="36">
        <v>84</v>
      </c>
    </row>
    <row r="142" spans="1:6" x14ac:dyDescent="0.3">
      <c r="A142" s="1"/>
      <c r="B142" s="14" t="s">
        <v>14</v>
      </c>
      <c r="C142" s="15">
        <v>69</v>
      </c>
      <c r="D142" s="16">
        <v>51</v>
      </c>
      <c r="E142" s="15">
        <v>59</v>
      </c>
      <c r="F142" s="36">
        <v>179</v>
      </c>
    </row>
    <row r="143" spans="1:6" x14ac:dyDescent="0.3">
      <c r="A143" s="1"/>
      <c r="B143" s="14" t="s">
        <v>22</v>
      </c>
      <c r="C143" s="15">
        <v>4</v>
      </c>
      <c r="D143" s="16">
        <v>11</v>
      </c>
      <c r="E143" s="15">
        <v>11</v>
      </c>
      <c r="F143" s="36">
        <v>26</v>
      </c>
    </row>
    <row r="144" spans="1:6" ht="15" thickBot="1" x14ac:dyDescent="0.35">
      <c r="A144" s="1"/>
      <c r="B144" s="14" t="s">
        <v>13</v>
      </c>
      <c r="C144" s="15">
        <v>65</v>
      </c>
      <c r="D144" s="16">
        <v>40</v>
      </c>
      <c r="E144" s="15">
        <v>48</v>
      </c>
      <c r="F144" s="36">
        <v>153</v>
      </c>
    </row>
    <row r="145" spans="1:6" x14ac:dyDescent="0.3">
      <c r="A145" s="1"/>
      <c r="B145" s="40" t="s">
        <v>15</v>
      </c>
      <c r="C145" s="19">
        <v>0.78104026845637586</v>
      </c>
      <c r="D145" s="20">
        <v>0.78625235404896421</v>
      </c>
      <c r="E145" s="19">
        <v>0.75191815856777489</v>
      </c>
      <c r="F145" s="37">
        <v>0.77268748176247448</v>
      </c>
    </row>
    <row r="146" spans="1:6" ht="15" thickBot="1" x14ac:dyDescent="0.35">
      <c r="A146" s="1"/>
      <c r="B146" s="41" t="s">
        <v>16</v>
      </c>
      <c r="C146" s="22">
        <v>0.84790528233151186</v>
      </c>
      <c r="D146" s="23">
        <v>0.85378323108384457</v>
      </c>
      <c r="E146" s="22">
        <v>0.8497109826589595</v>
      </c>
      <c r="F146" s="38">
        <v>0.85035324341682728</v>
      </c>
    </row>
    <row r="147" spans="1:6" ht="15" thickBot="1" x14ac:dyDescent="0.35">
      <c r="A147" s="1"/>
      <c r="B147" s="24"/>
      <c r="C147" s="32"/>
      <c r="D147" s="32"/>
      <c r="E147" s="32"/>
      <c r="F147" s="33"/>
    </row>
    <row r="148" spans="1:6" ht="15" thickBot="1" x14ac:dyDescent="0.35">
      <c r="A148" s="1"/>
      <c r="B148" s="5" t="s">
        <v>30</v>
      </c>
      <c r="C148" s="6">
        <v>53</v>
      </c>
      <c r="D148" s="6">
        <v>48</v>
      </c>
      <c r="E148" s="7">
        <v>52</v>
      </c>
      <c r="F148" s="8">
        <v>153</v>
      </c>
    </row>
    <row r="149" spans="1:6" x14ac:dyDescent="0.3">
      <c r="A149" s="1"/>
      <c r="B149" s="9" t="s">
        <v>20</v>
      </c>
      <c r="C149" s="10">
        <v>4</v>
      </c>
      <c r="D149" s="10">
        <v>4</v>
      </c>
      <c r="E149" s="11">
        <v>9</v>
      </c>
      <c r="F149" s="12">
        <v>17</v>
      </c>
    </row>
    <row r="150" spans="1:6" x14ac:dyDescent="0.3">
      <c r="A150" s="1"/>
      <c r="B150" s="13" t="s">
        <v>18</v>
      </c>
      <c r="C150" s="10">
        <v>4</v>
      </c>
      <c r="D150" s="10">
        <v>4</v>
      </c>
      <c r="E150" s="11">
        <v>9</v>
      </c>
      <c r="F150" s="12">
        <v>17</v>
      </c>
    </row>
    <row r="151" spans="1:6" x14ac:dyDescent="0.3">
      <c r="A151" s="1"/>
      <c r="B151" s="9" t="s">
        <v>9</v>
      </c>
      <c r="C151" s="10">
        <v>31</v>
      </c>
      <c r="D151" s="10">
        <v>27</v>
      </c>
      <c r="E151" s="11">
        <v>35</v>
      </c>
      <c r="F151" s="12">
        <v>93</v>
      </c>
    </row>
    <row r="152" spans="1:6" x14ac:dyDescent="0.3">
      <c r="A152" s="1"/>
      <c r="B152" s="9" t="s">
        <v>10</v>
      </c>
      <c r="C152" s="10">
        <v>18</v>
      </c>
      <c r="D152" s="10">
        <v>17</v>
      </c>
      <c r="E152" s="11">
        <v>8</v>
      </c>
      <c r="F152" s="12">
        <v>43</v>
      </c>
    </row>
    <row r="153" spans="1:6" ht="15" thickBot="1" x14ac:dyDescent="0.35">
      <c r="A153" s="1"/>
      <c r="B153" s="13" t="s">
        <v>18</v>
      </c>
      <c r="C153" s="10">
        <v>18</v>
      </c>
      <c r="D153" s="10">
        <v>17</v>
      </c>
      <c r="E153" s="11">
        <v>8</v>
      </c>
      <c r="F153" s="12">
        <v>43</v>
      </c>
    </row>
    <row r="154" spans="1:6" x14ac:dyDescent="0.3">
      <c r="A154" s="1"/>
      <c r="B154" s="40" t="s">
        <v>15</v>
      </c>
      <c r="C154" s="19">
        <f>C151/C148</f>
        <v>0.58490566037735847</v>
      </c>
      <c r="D154" s="19">
        <f>D151/D148</f>
        <v>0.5625</v>
      </c>
      <c r="E154" s="20">
        <f>E151/E148</f>
        <v>0.67307692307692313</v>
      </c>
      <c r="F154" s="19">
        <f>F151/F148</f>
        <v>0.60784313725490191</v>
      </c>
    </row>
    <row r="155" spans="1:6" ht="15" thickBot="1" x14ac:dyDescent="0.35">
      <c r="A155" s="1"/>
      <c r="B155" s="41" t="s">
        <v>16</v>
      </c>
      <c r="C155" s="22">
        <f>C151/(C148)</f>
        <v>0.58490566037735847</v>
      </c>
      <c r="D155" s="22">
        <f>D151/(D148)</f>
        <v>0.5625</v>
      </c>
      <c r="E155" s="23">
        <f>E151/(E148)</f>
        <v>0.67307692307692313</v>
      </c>
      <c r="F155" s="22">
        <f>F151/(F148)</f>
        <v>0.60784313725490191</v>
      </c>
    </row>
    <row r="156" spans="1:6" ht="15" thickBot="1" x14ac:dyDescent="0.35">
      <c r="A156" s="1"/>
      <c r="B156" s="42"/>
      <c r="C156" s="32"/>
      <c r="D156" s="32"/>
      <c r="E156" s="32"/>
      <c r="F156" s="33"/>
    </row>
    <row r="157" spans="1:6" ht="15" thickBot="1" x14ac:dyDescent="0.35">
      <c r="A157" s="1"/>
      <c r="B157" s="5" t="s">
        <v>31</v>
      </c>
      <c r="C157" s="6">
        <v>80</v>
      </c>
      <c r="D157" s="7">
        <v>72</v>
      </c>
      <c r="E157" s="6">
        <v>80</v>
      </c>
      <c r="F157" s="34">
        <v>232</v>
      </c>
    </row>
    <row r="158" spans="1:6" x14ac:dyDescent="0.3">
      <c r="A158" s="1"/>
      <c r="B158" s="9" t="s">
        <v>9</v>
      </c>
      <c r="C158" s="10">
        <v>79</v>
      </c>
      <c r="D158" s="11">
        <v>71</v>
      </c>
      <c r="E158" s="10">
        <v>75</v>
      </c>
      <c r="F158" s="35">
        <v>225</v>
      </c>
    </row>
    <row r="159" spans="1:6" x14ac:dyDescent="0.3">
      <c r="A159" s="1"/>
      <c r="B159" s="9" t="s">
        <v>10</v>
      </c>
      <c r="C159" s="10">
        <v>1</v>
      </c>
      <c r="D159" s="11">
        <v>1</v>
      </c>
      <c r="E159" s="10">
        <v>5</v>
      </c>
      <c r="F159" s="35">
        <v>7</v>
      </c>
    </row>
    <row r="160" spans="1:6" x14ac:dyDescent="0.3">
      <c r="A160" s="1"/>
      <c r="B160" s="13" t="s">
        <v>11</v>
      </c>
      <c r="C160" s="10">
        <v>0</v>
      </c>
      <c r="D160" s="11">
        <v>0</v>
      </c>
      <c r="E160" s="10">
        <v>4</v>
      </c>
      <c r="F160" s="35">
        <v>4</v>
      </c>
    </row>
    <row r="161" spans="1:6" x14ac:dyDescent="0.3">
      <c r="A161" s="1"/>
      <c r="B161" s="13" t="s">
        <v>12</v>
      </c>
      <c r="C161" s="10">
        <v>0</v>
      </c>
      <c r="D161" s="11">
        <v>0</v>
      </c>
      <c r="E161" s="10">
        <v>1</v>
      </c>
      <c r="F161" s="35">
        <v>1</v>
      </c>
    </row>
    <row r="162" spans="1:6" x14ac:dyDescent="0.3">
      <c r="A162" s="1"/>
      <c r="B162" s="14" t="s">
        <v>13</v>
      </c>
      <c r="C162" s="15">
        <v>0</v>
      </c>
      <c r="D162" s="16">
        <v>0</v>
      </c>
      <c r="E162" s="15">
        <v>1</v>
      </c>
      <c r="F162" s="36">
        <v>1</v>
      </c>
    </row>
    <row r="163" spans="1:6" x14ac:dyDescent="0.3">
      <c r="A163" s="1"/>
      <c r="B163" s="13" t="s">
        <v>14</v>
      </c>
      <c r="C163" s="10">
        <v>1</v>
      </c>
      <c r="D163" s="11">
        <v>1</v>
      </c>
      <c r="E163" s="10">
        <v>0</v>
      </c>
      <c r="F163" s="35">
        <v>2</v>
      </c>
    </row>
    <row r="164" spans="1:6" x14ac:dyDescent="0.3">
      <c r="A164" s="1"/>
      <c r="B164" s="14" t="s">
        <v>22</v>
      </c>
      <c r="C164" s="15">
        <v>0</v>
      </c>
      <c r="D164" s="16">
        <v>1</v>
      </c>
      <c r="E164" s="15">
        <v>0</v>
      </c>
      <c r="F164" s="36">
        <v>1</v>
      </c>
    </row>
    <row r="165" spans="1:6" ht="15" thickBot="1" x14ac:dyDescent="0.35">
      <c r="A165" s="1"/>
      <c r="B165" s="14" t="s">
        <v>13</v>
      </c>
      <c r="C165" s="15">
        <v>1</v>
      </c>
      <c r="D165" s="16">
        <v>0</v>
      </c>
      <c r="E165" s="15">
        <v>0</v>
      </c>
      <c r="F165" s="36">
        <v>1</v>
      </c>
    </row>
    <row r="166" spans="1:6" x14ac:dyDescent="0.3">
      <c r="A166" s="1"/>
      <c r="B166" s="40" t="s">
        <v>15</v>
      </c>
      <c r="C166" s="19">
        <f>C158/C157</f>
        <v>0.98750000000000004</v>
      </c>
      <c r="D166" s="20">
        <f>D158/D157</f>
        <v>0.98611111111111116</v>
      </c>
      <c r="E166" s="19">
        <f>E158/E157</f>
        <v>0.9375</v>
      </c>
      <c r="F166" s="37">
        <f>F158/F157</f>
        <v>0.96982758620689657</v>
      </c>
    </row>
    <row r="167" spans="1:6" ht="15" thickBot="1" x14ac:dyDescent="0.35">
      <c r="A167" s="1"/>
      <c r="B167" s="41" t="s">
        <v>16</v>
      </c>
      <c r="C167" s="22">
        <f>C158/(C157-C160-C164)</f>
        <v>0.98750000000000004</v>
      </c>
      <c r="D167" s="23">
        <f>D158/(D157-D160-D164)</f>
        <v>1</v>
      </c>
      <c r="E167" s="22">
        <f>E158/(E157-E160-E164)</f>
        <v>0.98684210526315785</v>
      </c>
      <c r="F167" s="38">
        <f>F158/(F157-F160-F164)</f>
        <v>0.99118942731277537</v>
      </c>
    </row>
    <row r="168" spans="1:6" ht="15" thickBot="1" x14ac:dyDescent="0.35">
      <c r="A168" s="1"/>
      <c r="B168" s="24"/>
      <c r="C168" s="32"/>
      <c r="D168" s="39"/>
      <c r="E168" s="32"/>
      <c r="F168" s="33"/>
    </row>
    <row r="169" spans="1:6" ht="15" thickBot="1" x14ac:dyDescent="0.35">
      <c r="A169" s="1"/>
      <c r="B169" s="5" t="s">
        <v>32</v>
      </c>
      <c r="C169" s="6">
        <v>4</v>
      </c>
      <c r="D169" s="7">
        <v>4</v>
      </c>
      <c r="E169" s="6">
        <v>5</v>
      </c>
      <c r="F169" s="43">
        <v>13</v>
      </c>
    </row>
    <row r="170" spans="1:6" x14ac:dyDescent="0.3">
      <c r="A170" s="1"/>
      <c r="B170" s="9" t="s">
        <v>20</v>
      </c>
      <c r="C170" s="10">
        <v>0</v>
      </c>
      <c r="D170" s="11">
        <v>0</v>
      </c>
      <c r="E170" s="10">
        <v>3</v>
      </c>
      <c r="F170" s="44">
        <v>3</v>
      </c>
    </row>
    <row r="171" spans="1:6" x14ac:dyDescent="0.3">
      <c r="A171" s="1"/>
      <c r="B171" s="13" t="s">
        <v>14</v>
      </c>
      <c r="C171" s="10">
        <v>0</v>
      </c>
      <c r="D171" s="11">
        <v>0</v>
      </c>
      <c r="E171" s="10">
        <v>3</v>
      </c>
      <c r="F171" s="12">
        <v>3</v>
      </c>
    </row>
    <row r="172" spans="1:6" x14ac:dyDescent="0.3">
      <c r="A172" s="1"/>
      <c r="B172" s="14" t="s">
        <v>13</v>
      </c>
      <c r="C172" s="15">
        <v>0</v>
      </c>
      <c r="D172" s="16">
        <v>0</v>
      </c>
      <c r="E172" s="15">
        <v>3</v>
      </c>
      <c r="F172" s="17">
        <v>3</v>
      </c>
    </row>
    <row r="173" spans="1:6" x14ac:dyDescent="0.3">
      <c r="A173" s="1"/>
      <c r="B173" s="9" t="s">
        <v>9</v>
      </c>
      <c r="C173" s="10">
        <v>4</v>
      </c>
      <c r="D173" s="11">
        <v>3</v>
      </c>
      <c r="E173" s="10">
        <v>1</v>
      </c>
      <c r="F173" s="12">
        <v>8</v>
      </c>
    </row>
    <row r="174" spans="1:6" x14ac:dyDescent="0.3">
      <c r="A174" s="1"/>
      <c r="B174" s="9" t="s">
        <v>10</v>
      </c>
      <c r="C174" s="10">
        <v>0</v>
      </c>
      <c r="D174" s="11">
        <v>1</v>
      </c>
      <c r="E174" s="10">
        <v>1</v>
      </c>
      <c r="F174" s="12">
        <v>2</v>
      </c>
    </row>
    <row r="175" spans="1:6" x14ac:dyDescent="0.3">
      <c r="A175" s="1"/>
      <c r="B175" s="13" t="s">
        <v>18</v>
      </c>
      <c r="C175" s="10">
        <v>0</v>
      </c>
      <c r="D175" s="11">
        <v>1</v>
      </c>
      <c r="E175" s="10">
        <v>0</v>
      </c>
      <c r="F175" s="12">
        <v>1</v>
      </c>
    </row>
    <row r="176" spans="1:6" x14ac:dyDescent="0.3">
      <c r="A176" s="1"/>
      <c r="B176" s="13" t="s">
        <v>14</v>
      </c>
      <c r="C176" s="10">
        <v>0</v>
      </c>
      <c r="D176" s="11">
        <v>0</v>
      </c>
      <c r="E176" s="10">
        <v>1</v>
      </c>
      <c r="F176" s="12">
        <v>1</v>
      </c>
    </row>
    <row r="177" spans="1:6" ht="15" thickBot="1" x14ac:dyDescent="0.35">
      <c r="A177" s="1"/>
      <c r="B177" s="14" t="s">
        <v>13</v>
      </c>
      <c r="C177" s="15">
        <v>0</v>
      </c>
      <c r="D177" s="16">
        <v>0</v>
      </c>
      <c r="E177" s="15">
        <v>1</v>
      </c>
      <c r="F177" s="17">
        <v>1</v>
      </c>
    </row>
    <row r="178" spans="1:6" x14ac:dyDescent="0.3">
      <c r="A178" s="1"/>
      <c r="B178" s="40" t="s">
        <v>15</v>
      </c>
      <c r="C178" s="19">
        <f>C173/C169</f>
        <v>1</v>
      </c>
      <c r="D178" s="20">
        <f>D173/D169</f>
        <v>0.75</v>
      </c>
      <c r="E178" s="19">
        <f>E173/E169</f>
        <v>0.2</v>
      </c>
      <c r="F178" s="19">
        <f>F173/F169</f>
        <v>0.61538461538461542</v>
      </c>
    </row>
    <row r="179" spans="1:6" ht="15" thickBot="1" x14ac:dyDescent="0.35">
      <c r="A179" s="1"/>
      <c r="B179" s="41" t="s">
        <v>16</v>
      </c>
      <c r="C179" s="22">
        <f>C173/(C169)</f>
        <v>1</v>
      </c>
      <c r="D179" s="23">
        <f>D173/(D169)</f>
        <v>0.75</v>
      </c>
      <c r="E179" s="22">
        <f>E173/(E169)</f>
        <v>0.2</v>
      </c>
      <c r="F179" s="22">
        <f>F173/(F169)</f>
        <v>0.61538461538461542</v>
      </c>
    </row>
    <row r="180" spans="1:6" ht="15" thickBot="1" x14ac:dyDescent="0.35">
      <c r="A180" s="1"/>
      <c r="B180" s="24"/>
      <c r="C180" s="39"/>
      <c r="D180" s="39"/>
      <c r="E180" s="32"/>
      <c r="F180" s="33"/>
    </row>
    <row r="181" spans="1:6" ht="15" thickBot="1" x14ac:dyDescent="0.35">
      <c r="A181" s="1"/>
      <c r="B181" s="5" t="s">
        <v>33</v>
      </c>
      <c r="C181" s="6">
        <v>65</v>
      </c>
      <c r="D181" s="7">
        <v>56</v>
      </c>
      <c r="E181" s="6">
        <v>62</v>
      </c>
      <c r="F181" s="34">
        <v>183</v>
      </c>
    </row>
    <row r="182" spans="1:6" x14ac:dyDescent="0.3">
      <c r="A182" s="1"/>
      <c r="B182" s="9" t="s">
        <v>20</v>
      </c>
      <c r="C182" s="10">
        <v>3</v>
      </c>
      <c r="D182" s="11">
        <v>2</v>
      </c>
      <c r="E182" s="10">
        <v>0</v>
      </c>
      <c r="F182" s="35">
        <v>5</v>
      </c>
    </row>
    <row r="183" spans="1:6" x14ac:dyDescent="0.3">
      <c r="A183" s="1"/>
      <c r="B183" s="13" t="s">
        <v>11</v>
      </c>
      <c r="C183" s="10">
        <v>1</v>
      </c>
      <c r="D183" s="11">
        <v>2</v>
      </c>
      <c r="E183" s="10">
        <v>0</v>
      </c>
      <c r="F183" s="35">
        <v>3</v>
      </c>
    </row>
    <row r="184" spans="1:6" x14ac:dyDescent="0.3">
      <c r="A184" s="1"/>
      <c r="B184" s="14" t="s">
        <v>22</v>
      </c>
      <c r="C184" s="15">
        <v>1</v>
      </c>
      <c r="D184" s="16">
        <v>0</v>
      </c>
      <c r="E184" s="15">
        <v>0</v>
      </c>
      <c r="F184" s="36">
        <v>1</v>
      </c>
    </row>
    <row r="185" spans="1:6" x14ac:dyDescent="0.3">
      <c r="A185" s="1"/>
      <c r="B185" s="14" t="s">
        <v>13</v>
      </c>
      <c r="C185" s="15">
        <v>0</v>
      </c>
      <c r="D185" s="16">
        <v>2</v>
      </c>
      <c r="E185" s="15">
        <v>0</v>
      </c>
      <c r="F185" s="36">
        <v>2</v>
      </c>
    </row>
    <row r="186" spans="1:6" x14ac:dyDescent="0.3">
      <c r="A186" s="1"/>
      <c r="B186" s="13" t="s">
        <v>12</v>
      </c>
      <c r="C186" s="10">
        <v>2</v>
      </c>
      <c r="D186" s="11">
        <v>0</v>
      </c>
      <c r="E186" s="10">
        <v>0</v>
      </c>
      <c r="F186" s="35">
        <v>2</v>
      </c>
    </row>
    <row r="187" spans="1:6" x14ac:dyDescent="0.3">
      <c r="A187" s="1"/>
      <c r="B187" s="14" t="s">
        <v>13</v>
      </c>
      <c r="C187" s="15">
        <v>2</v>
      </c>
      <c r="D187" s="16">
        <v>0</v>
      </c>
      <c r="E187" s="15">
        <v>0</v>
      </c>
      <c r="F187" s="36">
        <v>2</v>
      </c>
    </row>
    <row r="188" spans="1:6" x14ac:dyDescent="0.3">
      <c r="A188" s="1"/>
      <c r="B188" s="9" t="s">
        <v>9</v>
      </c>
      <c r="C188" s="10">
        <v>46</v>
      </c>
      <c r="D188" s="11">
        <v>51</v>
      </c>
      <c r="E188" s="10">
        <v>54</v>
      </c>
      <c r="F188" s="35">
        <v>151</v>
      </c>
    </row>
    <row r="189" spans="1:6" x14ac:dyDescent="0.3">
      <c r="A189" s="1"/>
      <c r="B189" s="9" t="s">
        <v>10</v>
      </c>
      <c r="C189" s="10">
        <v>16</v>
      </c>
      <c r="D189" s="11">
        <v>3</v>
      </c>
      <c r="E189" s="10">
        <v>8</v>
      </c>
      <c r="F189" s="35">
        <v>27</v>
      </c>
    </row>
    <row r="190" spans="1:6" x14ac:dyDescent="0.3">
      <c r="A190" s="1"/>
      <c r="B190" s="13" t="s">
        <v>11</v>
      </c>
      <c r="C190" s="10">
        <v>5</v>
      </c>
      <c r="D190" s="11">
        <v>0</v>
      </c>
      <c r="E190" s="10">
        <v>2</v>
      </c>
      <c r="F190" s="35">
        <v>7</v>
      </c>
    </row>
    <row r="191" spans="1:6" x14ac:dyDescent="0.3">
      <c r="A191" s="1"/>
      <c r="B191" s="13" t="s">
        <v>12</v>
      </c>
      <c r="C191" s="10">
        <v>11</v>
      </c>
      <c r="D191" s="11">
        <v>3</v>
      </c>
      <c r="E191" s="10">
        <v>6</v>
      </c>
      <c r="F191" s="35">
        <v>20</v>
      </c>
    </row>
    <row r="192" spans="1:6" ht="15" thickBot="1" x14ac:dyDescent="0.35">
      <c r="A192" s="1"/>
      <c r="B192" s="14" t="s">
        <v>13</v>
      </c>
      <c r="C192" s="15">
        <v>11</v>
      </c>
      <c r="D192" s="16">
        <v>3</v>
      </c>
      <c r="E192" s="15">
        <v>6</v>
      </c>
      <c r="F192" s="36">
        <v>20</v>
      </c>
    </row>
    <row r="193" spans="1:6" x14ac:dyDescent="0.3">
      <c r="A193" s="1"/>
      <c r="B193" s="40" t="s">
        <v>15</v>
      </c>
      <c r="C193" s="19">
        <f>C188/C181</f>
        <v>0.70769230769230773</v>
      </c>
      <c r="D193" s="20">
        <f>D188/D181</f>
        <v>0.9107142857142857</v>
      </c>
      <c r="E193" s="19">
        <f>E188/E181</f>
        <v>0.87096774193548387</v>
      </c>
      <c r="F193" s="37">
        <f>F188/F181</f>
        <v>0.82513661202185795</v>
      </c>
    </row>
    <row r="194" spans="1:6" ht="15" thickBot="1" x14ac:dyDescent="0.35">
      <c r="A194" s="1"/>
      <c r="B194" s="41" t="s">
        <v>16</v>
      </c>
      <c r="C194" s="22">
        <f>C188/(C181-C183-C184-C190)</f>
        <v>0.7931034482758621</v>
      </c>
      <c r="D194" s="23">
        <f>D188/(D181-D183-D184-D190)</f>
        <v>0.94444444444444442</v>
      </c>
      <c r="E194" s="22">
        <f>E188/(E181-E183-E184-E190)</f>
        <v>0.9</v>
      </c>
      <c r="F194" s="38">
        <f>F188/(F181-F183-F184-F190)</f>
        <v>0.87790697674418605</v>
      </c>
    </row>
    <row r="195" spans="1:6" ht="15" thickBot="1" x14ac:dyDescent="0.35">
      <c r="A195" s="1"/>
      <c r="B195" s="24"/>
      <c r="C195" s="32"/>
      <c r="D195" s="32"/>
      <c r="E195" s="32"/>
      <c r="F195" s="33"/>
    </row>
    <row r="196" spans="1:6" ht="15" thickBot="1" x14ac:dyDescent="0.35">
      <c r="A196" s="1"/>
      <c r="B196" s="5" t="s">
        <v>34</v>
      </c>
      <c r="C196" s="6">
        <v>31</v>
      </c>
      <c r="D196" s="7">
        <v>28</v>
      </c>
      <c r="E196" s="6">
        <v>31</v>
      </c>
      <c r="F196" s="34">
        <v>90</v>
      </c>
    </row>
    <row r="197" spans="1:6" x14ac:dyDescent="0.3">
      <c r="A197" s="1"/>
      <c r="B197" s="9" t="s">
        <v>9</v>
      </c>
      <c r="C197" s="10">
        <v>29</v>
      </c>
      <c r="D197" s="11">
        <v>21</v>
      </c>
      <c r="E197" s="10">
        <v>19</v>
      </c>
      <c r="F197" s="35">
        <v>69</v>
      </c>
    </row>
    <row r="198" spans="1:6" x14ac:dyDescent="0.3">
      <c r="A198" s="1"/>
      <c r="B198" s="9" t="s">
        <v>10</v>
      </c>
      <c r="C198" s="10">
        <v>2</v>
      </c>
      <c r="D198" s="11">
        <v>7</v>
      </c>
      <c r="E198" s="10">
        <v>12</v>
      </c>
      <c r="F198" s="35">
        <v>21</v>
      </c>
    </row>
    <row r="199" spans="1:6" x14ac:dyDescent="0.3">
      <c r="A199" s="1"/>
      <c r="B199" s="13" t="s">
        <v>11</v>
      </c>
      <c r="C199" s="10">
        <v>2</v>
      </c>
      <c r="D199" s="11">
        <v>7</v>
      </c>
      <c r="E199" s="10">
        <v>9</v>
      </c>
      <c r="F199" s="35">
        <v>18</v>
      </c>
    </row>
    <row r="200" spans="1:6" x14ac:dyDescent="0.3">
      <c r="A200" s="1"/>
      <c r="B200" s="13" t="s">
        <v>12</v>
      </c>
      <c r="C200" s="10">
        <v>0</v>
      </c>
      <c r="D200" s="11">
        <v>0</v>
      </c>
      <c r="E200" s="10">
        <v>1</v>
      </c>
      <c r="F200" s="35">
        <v>1</v>
      </c>
    </row>
    <row r="201" spans="1:6" x14ac:dyDescent="0.3">
      <c r="A201" s="1"/>
      <c r="B201" s="14" t="s">
        <v>13</v>
      </c>
      <c r="C201" s="15">
        <v>0</v>
      </c>
      <c r="D201" s="16">
        <v>0</v>
      </c>
      <c r="E201" s="15">
        <v>1</v>
      </c>
      <c r="F201" s="36">
        <v>1</v>
      </c>
    </row>
    <row r="202" spans="1:6" x14ac:dyDescent="0.3">
      <c r="A202" s="1"/>
      <c r="B202" s="13" t="s">
        <v>14</v>
      </c>
      <c r="C202" s="10">
        <v>0</v>
      </c>
      <c r="D202" s="11">
        <v>0</v>
      </c>
      <c r="E202" s="10">
        <v>2</v>
      </c>
      <c r="F202" s="35">
        <v>2</v>
      </c>
    </row>
    <row r="203" spans="1:6" ht="15" thickBot="1" x14ac:dyDescent="0.35">
      <c r="A203" s="1"/>
      <c r="B203" s="14" t="s">
        <v>13</v>
      </c>
      <c r="C203" s="15">
        <v>0</v>
      </c>
      <c r="D203" s="16">
        <v>0</v>
      </c>
      <c r="E203" s="15">
        <v>2</v>
      </c>
      <c r="F203" s="36">
        <v>2</v>
      </c>
    </row>
    <row r="204" spans="1:6" x14ac:dyDescent="0.3">
      <c r="A204" s="1"/>
      <c r="B204" s="40" t="s">
        <v>15</v>
      </c>
      <c r="C204" s="19">
        <f>C197/C196</f>
        <v>0.93548387096774188</v>
      </c>
      <c r="D204" s="20">
        <f>D197/D196</f>
        <v>0.75</v>
      </c>
      <c r="E204" s="19">
        <f>E197/E196</f>
        <v>0.61290322580645162</v>
      </c>
      <c r="F204" s="37">
        <f>F197/F196</f>
        <v>0.76666666666666672</v>
      </c>
    </row>
    <row r="205" spans="1:6" ht="15" thickBot="1" x14ac:dyDescent="0.35">
      <c r="A205" s="1"/>
      <c r="B205" s="41" t="s">
        <v>16</v>
      </c>
      <c r="C205" s="22">
        <f>C197/(C196-C199)</f>
        <v>1</v>
      </c>
      <c r="D205" s="23">
        <f>D197/(D196-D199)</f>
        <v>1</v>
      </c>
      <c r="E205" s="22">
        <f>E197/(E196-E199)</f>
        <v>0.86363636363636365</v>
      </c>
      <c r="F205" s="38">
        <f>F197/(F196-F199)</f>
        <v>0.95833333333333337</v>
      </c>
    </row>
    <row r="206" spans="1:6" ht="15" thickBot="1" x14ac:dyDescent="0.35">
      <c r="A206" s="1"/>
      <c r="B206" s="24"/>
      <c r="C206" s="39"/>
      <c r="D206" s="39"/>
      <c r="E206" s="32"/>
      <c r="F206" s="33"/>
    </row>
    <row r="207" spans="1:6" ht="15" thickBot="1" x14ac:dyDescent="0.35">
      <c r="A207" s="1"/>
      <c r="B207" s="5" t="s">
        <v>35</v>
      </c>
      <c r="C207" s="6">
        <v>9</v>
      </c>
      <c r="D207" s="7">
        <v>8</v>
      </c>
      <c r="E207" s="6">
        <v>8</v>
      </c>
      <c r="F207" s="34">
        <v>25</v>
      </c>
    </row>
    <row r="208" spans="1:6" x14ac:dyDescent="0.3">
      <c r="A208" s="1"/>
      <c r="B208" s="9" t="s">
        <v>9</v>
      </c>
      <c r="C208" s="10">
        <v>3</v>
      </c>
      <c r="D208" s="11">
        <v>5</v>
      </c>
      <c r="E208" s="10">
        <v>6</v>
      </c>
      <c r="F208" s="35">
        <v>14</v>
      </c>
    </row>
    <row r="209" spans="1:6" x14ac:dyDescent="0.3">
      <c r="A209" s="1"/>
      <c r="B209" s="9" t="s">
        <v>10</v>
      </c>
      <c r="C209" s="10">
        <v>6</v>
      </c>
      <c r="D209" s="11">
        <v>3</v>
      </c>
      <c r="E209" s="10">
        <v>2</v>
      </c>
      <c r="F209" s="35">
        <v>11</v>
      </c>
    </row>
    <row r="210" spans="1:6" ht="15" thickBot="1" x14ac:dyDescent="0.35">
      <c r="A210" s="1"/>
      <c r="B210" s="13" t="s">
        <v>11</v>
      </c>
      <c r="C210" s="10">
        <v>6</v>
      </c>
      <c r="D210" s="11">
        <v>3</v>
      </c>
      <c r="E210" s="10">
        <v>2</v>
      </c>
      <c r="F210" s="35">
        <v>11</v>
      </c>
    </row>
    <row r="211" spans="1:6" x14ac:dyDescent="0.3">
      <c r="A211" s="1"/>
      <c r="B211" s="40" t="s">
        <v>15</v>
      </c>
      <c r="C211" s="19">
        <f>C208/C207</f>
        <v>0.33333333333333331</v>
      </c>
      <c r="D211" s="20">
        <f>D208/D207</f>
        <v>0.625</v>
      </c>
      <c r="E211" s="19">
        <f>E208/E207</f>
        <v>0.75</v>
      </c>
      <c r="F211" s="37">
        <f>F208/F207</f>
        <v>0.56000000000000005</v>
      </c>
    </row>
    <row r="212" spans="1:6" ht="15" thickBot="1" x14ac:dyDescent="0.35">
      <c r="A212" s="1"/>
      <c r="B212" s="41" t="s">
        <v>16</v>
      </c>
      <c r="C212" s="22">
        <f>C208/(C207-C210)</f>
        <v>1</v>
      </c>
      <c r="D212" s="23">
        <f>D208/(D207-D210)</f>
        <v>1</v>
      </c>
      <c r="E212" s="22">
        <f>E208/(E207-E210)</f>
        <v>1</v>
      </c>
      <c r="F212" s="38">
        <f>F208/(F207-F210)</f>
        <v>1</v>
      </c>
    </row>
    <row r="213" spans="1:6" ht="15" thickBot="1" x14ac:dyDescent="0.35">
      <c r="A213" s="1"/>
      <c r="B213" s="42"/>
      <c r="C213" s="32"/>
      <c r="D213" s="32"/>
      <c r="E213" s="32"/>
      <c r="F213" s="33"/>
    </row>
    <row r="214" spans="1:6" ht="15" thickBot="1" x14ac:dyDescent="0.35">
      <c r="A214" s="1"/>
      <c r="B214" s="5" t="s">
        <v>36</v>
      </c>
      <c r="C214" s="6">
        <v>31</v>
      </c>
      <c r="D214" s="7">
        <v>28</v>
      </c>
      <c r="E214" s="6">
        <v>31</v>
      </c>
      <c r="F214" s="34">
        <v>90</v>
      </c>
    </row>
    <row r="215" spans="1:6" x14ac:dyDescent="0.3">
      <c r="A215" s="1"/>
      <c r="B215" s="9" t="s">
        <v>9</v>
      </c>
      <c r="C215" s="10">
        <v>23</v>
      </c>
      <c r="D215" s="11">
        <v>20</v>
      </c>
      <c r="E215" s="10">
        <v>17</v>
      </c>
      <c r="F215" s="45">
        <v>60</v>
      </c>
    </row>
    <row r="216" spans="1:6" x14ac:dyDescent="0.3">
      <c r="A216" s="1"/>
      <c r="B216" s="9" t="s">
        <v>10</v>
      </c>
      <c r="C216" s="10">
        <v>8</v>
      </c>
      <c r="D216" s="11">
        <v>8</v>
      </c>
      <c r="E216" s="10">
        <v>14</v>
      </c>
      <c r="F216" s="45">
        <v>30</v>
      </c>
    </row>
    <row r="217" spans="1:6" ht="15" thickBot="1" x14ac:dyDescent="0.35">
      <c r="A217" s="1"/>
      <c r="B217" s="13" t="s">
        <v>11</v>
      </c>
      <c r="C217" s="10">
        <v>8</v>
      </c>
      <c r="D217" s="11">
        <v>8</v>
      </c>
      <c r="E217" s="10">
        <v>14</v>
      </c>
      <c r="F217" s="45">
        <v>30</v>
      </c>
    </row>
    <row r="218" spans="1:6" x14ac:dyDescent="0.3">
      <c r="A218" s="1"/>
      <c r="B218" s="46" t="s">
        <v>15</v>
      </c>
      <c r="C218" s="47">
        <f>C215/C214</f>
        <v>0.74193548387096775</v>
      </c>
      <c r="D218" s="48">
        <f>D215/D214</f>
        <v>0.7142857142857143</v>
      </c>
      <c r="E218" s="47">
        <f>E215/E214</f>
        <v>0.54838709677419351</v>
      </c>
      <c r="F218" s="49">
        <f>F215/F214</f>
        <v>0.66666666666666663</v>
      </c>
    </row>
    <row r="219" spans="1:6" ht="15" thickBot="1" x14ac:dyDescent="0.35">
      <c r="A219" s="1"/>
      <c r="B219" s="50" t="s">
        <v>16</v>
      </c>
      <c r="C219" s="51">
        <f>C215/(C214-C217)</f>
        <v>1</v>
      </c>
      <c r="D219" s="52">
        <f>D215/(D214-D217)</f>
        <v>1</v>
      </c>
      <c r="E219" s="51">
        <f>E215/(E214-E217)</f>
        <v>1</v>
      </c>
      <c r="F219" s="53">
        <f>F215/(F214-F217)</f>
        <v>1</v>
      </c>
    </row>
    <row r="220" spans="1:6" ht="15" thickBot="1" x14ac:dyDescent="0.35">
      <c r="A220" s="1"/>
      <c r="B220" s="42"/>
      <c r="C220" s="32"/>
      <c r="D220" s="32"/>
      <c r="E220" s="32"/>
      <c r="F220" s="33"/>
    </row>
    <row r="221" spans="1:6" ht="15" thickBot="1" x14ac:dyDescent="0.35">
      <c r="A221" s="1"/>
      <c r="B221" s="5" t="s">
        <v>37</v>
      </c>
      <c r="C221" s="6">
        <v>146</v>
      </c>
      <c r="D221" s="6">
        <v>96</v>
      </c>
      <c r="E221" s="54">
        <v>107</v>
      </c>
      <c r="F221" s="8">
        <v>349</v>
      </c>
    </row>
    <row r="222" spans="1:6" x14ac:dyDescent="0.3">
      <c r="A222" s="1"/>
      <c r="B222" s="9" t="s">
        <v>20</v>
      </c>
      <c r="C222" s="10">
        <v>14</v>
      </c>
      <c r="D222" s="10">
        <v>3</v>
      </c>
      <c r="E222" s="11">
        <v>1</v>
      </c>
      <c r="F222" s="55">
        <v>18</v>
      </c>
    </row>
    <row r="223" spans="1:6" x14ac:dyDescent="0.3">
      <c r="A223" s="1"/>
      <c r="B223" s="13" t="s">
        <v>18</v>
      </c>
      <c r="C223" s="10">
        <v>14</v>
      </c>
      <c r="D223" s="10">
        <v>3</v>
      </c>
      <c r="E223" s="11">
        <v>1</v>
      </c>
      <c r="F223" s="56">
        <v>18</v>
      </c>
    </row>
    <row r="224" spans="1:6" x14ac:dyDescent="0.3">
      <c r="A224" s="1"/>
      <c r="B224" s="9" t="s">
        <v>9</v>
      </c>
      <c r="C224" s="10">
        <v>64</v>
      </c>
      <c r="D224" s="10">
        <v>64</v>
      </c>
      <c r="E224" s="11">
        <v>70</v>
      </c>
      <c r="F224" s="56">
        <v>198</v>
      </c>
    </row>
    <row r="225" spans="1:6" x14ac:dyDescent="0.3">
      <c r="A225" s="1"/>
      <c r="B225" s="9" t="s">
        <v>10</v>
      </c>
      <c r="C225" s="10">
        <v>68</v>
      </c>
      <c r="D225" s="10">
        <v>29</v>
      </c>
      <c r="E225" s="11">
        <v>36</v>
      </c>
      <c r="F225" s="56">
        <v>133</v>
      </c>
    </row>
    <row r="226" spans="1:6" ht="15" thickBot="1" x14ac:dyDescent="0.35">
      <c r="A226" s="1"/>
      <c r="B226" s="13" t="s">
        <v>18</v>
      </c>
      <c r="C226" s="10">
        <v>68</v>
      </c>
      <c r="D226" s="10">
        <v>29</v>
      </c>
      <c r="E226" s="11">
        <v>36</v>
      </c>
      <c r="F226" s="56">
        <v>133</v>
      </c>
    </row>
    <row r="227" spans="1:6" x14ac:dyDescent="0.3">
      <c r="A227" s="1"/>
      <c r="B227" s="46" t="s">
        <v>15</v>
      </c>
      <c r="C227" s="47">
        <f>C224/C221</f>
        <v>0.43835616438356162</v>
      </c>
      <c r="D227" s="47">
        <f>D224/D221</f>
        <v>0.66666666666666663</v>
      </c>
      <c r="E227" s="48">
        <f>E224/E221</f>
        <v>0.65420560747663548</v>
      </c>
      <c r="F227" s="47">
        <f>F224/F221</f>
        <v>0.56733524355300857</v>
      </c>
    </row>
    <row r="228" spans="1:6" ht="15" thickBot="1" x14ac:dyDescent="0.35">
      <c r="A228" s="1"/>
      <c r="B228" s="50" t="s">
        <v>16</v>
      </c>
      <c r="C228" s="51">
        <f>C224/(C221)</f>
        <v>0.43835616438356162</v>
      </c>
      <c r="D228" s="51">
        <f>D224/(D221)</f>
        <v>0.66666666666666663</v>
      </c>
      <c r="E228" s="52">
        <f>E224/(E221)</f>
        <v>0.65420560747663548</v>
      </c>
      <c r="F228" s="51">
        <f>F224/(F221)</f>
        <v>0.56733524355300857</v>
      </c>
    </row>
    <row r="229" spans="1:6" ht="15" thickBot="1" x14ac:dyDescent="0.35">
      <c r="A229" s="1"/>
      <c r="B229" s="42"/>
      <c r="C229" s="32"/>
      <c r="D229" s="32"/>
      <c r="E229" s="32"/>
      <c r="F229" s="33"/>
    </row>
    <row r="230" spans="1:6" ht="15" thickBot="1" x14ac:dyDescent="0.35">
      <c r="A230" s="1"/>
      <c r="B230" s="5" t="s">
        <v>38</v>
      </c>
      <c r="C230" s="6">
        <v>92</v>
      </c>
      <c r="D230" s="7">
        <v>84</v>
      </c>
      <c r="E230" s="6">
        <v>90</v>
      </c>
      <c r="F230" s="34">
        <v>266</v>
      </c>
    </row>
    <row r="231" spans="1:6" x14ac:dyDescent="0.3">
      <c r="A231" s="1"/>
      <c r="B231" s="9" t="s">
        <v>9</v>
      </c>
      <c r="C231" s="10">
        <v>83</v>
      </c>
      <c r="D231" s="11">
        <v>75</v>
      </c>
      <c r="E231" s="10">
        <v>80</v>
      </c>
      <c r="F231" s="45">
        <v>238</v>
      </c>
    </row>
    <row r="232" spans="1:6" x14ac:dyDescent="0.3">
      <c r="A232" s="1"/>
      <c r="B232" s="9" t="s">
        <v>10</v>
      </c>
      <c r="C232" s="10">
        <v>9</v>
      </c>
      <c r="D232" s="11">
        <v>9</v>
      </c>
      <c r="E232" s="10">
        <v>10</v>
      </c>
      <c r="F232" s="45">
        <v>28</v>
      </c>
    </row>
    <row r="233" spans="1:6" x14ac:dyDescent="0.3">
      <c r="A233" s="1"/>
      <c r="B233" s="13" t="s">
        <v>11</v>
      </c>
      <c r="C233" s="10">
        <v>0</v>
      </c>
      <c r="D233" s="11">
        <v>0</v>
      </c>
      <c r="E233" s="10">
        <v>8</v>
      </c>
      <c r="F233" s="45">
        <v>8</v>
      </c>
    </row>
    <row r="234" spans="1:6" x14ac:dyDescent="0.3">
      <c r="A234" s="1"/>
      <c r="B234" s="13" t="s">
        <v>12</v>
      </c>
      <c r="C234" s="10">
        <v>9</v>
      </c>
      <c r="D234" s="11">
        <v>9</v>
      </c>
      <c r="E234" s="10">
        <v>2</v>
      </c>
      <c r="F234" s="45">
        <v>20</v>
      </c>
    </row>
    <row r="235" spans="1:6" ht="15" thickBot="1" x14ac:dyDescent="0.35">
      <c r="A235" s="1"/>
      <c r="B235" s="14" t="s">
        <v>13</v>
      </c>
      <c r="C235" s="15">
        <v>9</v>
      </c>
      <c r="D235" s="16">
        <v>9</v>
      </c>
      <c r="E235" s="15">
        <v>2</v>
      </c>
      <c r="F235" s="57">
        <v>20</v>
      </c>
    </row>
    <row r="236" spans="1:6" x14ac:dyDescent="0.3">
      <c r="A236" s="1"/>
      <c r="B236" s="46" t="s">
        <v>15</v>
      </c>
      <c r="C236" s="47">
        <f>C231/C230</f>
        <v>0.90217391304347827</v>
      </c>
      <c r="D236" s="48">
        <f>D231/D230</f>
        <v>0.8928571428571429</v>
      </c>
      <c r="E236" s="47">
        <f>E231/E230</f>
        <v>0.88888888888888884</v>
      </c>
      <c r="F236" s="47">
        <f>F231/F230</f>
        <v>0.89473684210526316</v>
      </c>
    </row>
    <row r="237" spans="1:6" ht="15" thickBot="1" x14ac:dyDescent="0.35">
      <c r="A237" s="1"/>
      <c r="B237" s="50" t="s">
        <v>16</v>
      </c>
      <c r="C237" s="51">
        <f>C231/(C230-C233)</f>
        <v>0.90217391304347827</v>
      </c>
      <c r="D237" s="52">
        <f>D231/(D230-D233)</f>
        <v>0.8928571428571429</v>
      </c>
      <c r="E237" s="51">
        <f>E231/(E230-E233)</f>
        <v>0.97560975609756095</v>
      </c>
      <c r="F237" s="51">
        <f>F231/(F230-F233)</f>
        <v>0.92248062015503873</v>
      </c>
    </row>
    <row r="238" spans="1:6" ht="15" thickBot="1" x14ac:dyDescent="0.35">
      <c r="A238" s="1"/>
      <c r="B238" s="24"/>
      <c r="C238" s="32"/>
      <c r="D238" s="32"/>
      <c r="E238" s="32"/>
      <c r="F238" s="33"/>
    </row>
    <row r="239" spans="1:6" ht="15" thickBot="1" x14ac:dyDescent="0.35">
      <c r="A239" s="1"/>
      <c r="B239" s="5" t="s">
        <v>39</v>
      </c>
      <c r="C239" s="6">
        <v>91</v>
      </c>
      <c r="D239" s="7">
        <v>84</v>
      </c>
      <c r="E239" s="6">
        <v>92</v>
      </c>
      <c r="F239" s="34">
        <v>267</v>
      </c>
    </row>
    <row r="240" spans="1:6" x14ac:dyDescent="0.3">
      <c r="A240" s="1"/>
      <c r="B240" s="9" t="s">
        <v>20</v>
      </c>
      <c r="C240" s="10">
        <v>20</v>
      </c>
      <c r="D240" s="11">
        <v>18</v>
      </c>
      <c r="E240" s="10">
        <v>0</v>
      </c>
      <c r="F240" s="35">
        <v>38</v>
      </c>
    </row>
    <row r="241" spans="1:6" x14ac:dyDescent="0.3">
      <c r="A241" s="1"/>
      <c r="B241" s="13" t="s">
        <v>18</v>
      </c>
      <c r="C241" s="10">
        <v>20</v>
      </c>
      <c r="D241" s="11">
        <v>18</v>
      </c>
      <c r="E241" s="10">
        <v>0</v>
      </c>
      <c r="F241" s="35">
        <v>38</v>
      </c>
    </row>
    <row r="242" spans="1:6" x14ac:dyDescent="0.3">
      <c r="A242" s="1"/>
      <c r="B242" s="9" t="s">
        <v>9</v>
      </c>
      <c r="C242" s="10">
        <v>63</v>
      </c>
      <c r="D242" s="11">
        <v>52</v>
      </c>
      <c r="E242" s="10">
        <v>58</v>
      </c>
      <c r="F242" s="35">
        <v>173</v>
      </c>
    </row>
    <row r="243" spans="1:6" x14ac:dyDescent="0.3">
      <c r="A243" s="1"/>
      <c r="B243" s="9" t="s">
        <v>10</v>
      </c>
      <c r="C243" s="10">
        <v>8</v>
      </c>
      <c r="D243" s="11">
        <v>14</v>
      </c>
      <c r="E243" s="10">
        <v>34</v>
      </c>
      <c r="F243" s="35">
        <v>56</v>
      </c>
    </row>
    <row r="244" spans="1:6" x14ac:dyDescent="0.3">
      <c r="A244" s="1"/>
      <c r="B244" s="13" t="s">
        <v>11</v>
      </c>
      <c r="C244" s="10">
        <v>0</v>
      </c>
      <c r="D244" s="11">
        <v>0</v>
      </c>
      <c r="E244" s="10">
        <v>1</v>
      </c>
      <c r="F244" s="35">
        <v>1</v>
      </c>
    </row>
    <row r="245" spans="1:6" x14ac:dyDescent="0.3">
      <c r="A245" s="1"/>
      <c r="B245" s="13" t="s">
        <v>18</v>
      </c>
      <c r="C245" s="10">
        <v>0</v>
      </c>
      <c r="D245" s="11">
        <v>0</v>
      </c>
      <c r="E245" s="10">
        <v>31</v>
      </c>
      <c r="F245" s="35">
        <v>31</v>
      </c>
    </row>
    <row r="246" spans="1:6" x14ac:dyDescent="0.3">
      <c r="A246" s="1"/>
      <c r="B246" s="13" t="s">
        <v>12</v>
      </c>
      <c r="C246" s="10">
        <v>8</v>
      </c>
      <c r="D246" s="11">
        <v>14</v>
      </c>
      <c r="E246" s="10">
        <v>2</v>
      </c>
      <c r="F246" s="35">
        <v>24</v>
      </c>
    </row>
    <row r="247" spans="1:6" ht="15" thickBot="1" x14ac:dyDescent="0.35">
      <c r="A247" s="1"/>
      <c r="B247" s="14" t="s">
        <v>13</v>
      </c>
      <c r="C247" s="15">
        <v>8</v>
      </c>
      <c r="D247" s="16">
        <v>14</v>
      </c>
      <c r="E247" s="15">
        <v>2</v>
      </c>
      <c r="F247" s="36">
        <v>24</v>
      </c>
    </row>
    <row r="248" spans="1:6" x14ac:dyDescent="0.3">
      <c r="A248" s="1"/>
      <c r="B248" s="40" t="s">
        <v>15</v>
      </c>
      <c r="C248" s="19">
        <f>C242/C239</f>
        <v>0.69230769230769229</v>
      </c>
      <c r="D248" s="20">
        <f>D242/D239</f>
        <v>0.61904761904761907</v>
      </c>
      <c r="E248" s="19">
        <f>E242/E239</f>
        <v>0.63043478260869568</v>
      </c>
      <c r="F248" s="37">
        <f>F242/F239</f>
        <v>0.64794007490636707</v>
      </c>
    </row>
    <row r="249" spans="1:6" ht="15" thickBot="1" x14ac:dyDescent="0.35">
      <c r="A249" s="1"/>
      <c r="B249" s="41" t="s">
        <v>16</v>
      </c>
      <c r="C249" s="22">
        <f>C242/(C239-C244)</f>
        <v>0.69230769230769229</v>
      </c>
      <c r="D249" s="23">
        <f>D242/(D239-D244)</f>
        <v>0.61904761904761907</v>
      </c>
      <c r="E249" s="22">
        <f>E242/(E239-E244)</f>
        <v>0.63736263736263732</v>
      </c>
      <c r="F249" s="38">
        <f>F242/(F239-F244)</f>
        <v>0.65037593984962405</v>
      </c>
    </row>
    <row r="250" spans="1:6" ht="15" thickBot="1" x14ac:dyDescent="0.35">
      <c r="A250" s="1"/>
      <c r="B250" s="24"/>
      <c r="C250" s="32"/>
      <c r="D250" s="32"/>
      <c r="E250" s="32"/>
      <c r="F250" s="33"/>
    </row>
    <row r="251" spans="1:6" ht="15" thickBot="1" x14ac:dyDescent="0.35">
      <c r="A251" s="1"/>
      <c r="B251" s="5" t="s">
        <v>40</v>
      </c>
      <c r="C251" s="6">
        <v>23</v>
      </c>
      <c r="D251" s="7">
        <v>24</v>
      </c>
      <c r="E251" s="6">
        <v>27</v>
      </c>
      <c r="F251" s="34">
        <v>74</v>
      </c>
    </row>
    <row r="252" spans="1:6" x14ac:dyDescent="0.3">
      <c r="A252" s="1"/>
      <c r="B252" s="9" t="s">
        <v>9</v>
      </c>
      <c r="C252" s="10">
        <v>18</v>
      </c>
      <c r="D252" s="11">
        <v>22</v>
      </c>
      <c r="E252" s="10">
        <v>20</v>
      </c>
      <c r="F252" s="35">
        <v>60</v>
      </c>
    </row>
    <row r="253" spans="1:6" x14ac:dyDescent="0.3">
      <c r="A253" s="1"/>
      <c r="B253" s="9" t="s">
        <v>10</v>
      </c>
      <c r="C253" s="10">
        <v>5</v>
      </c>
      <c r="D253" s="11">
        <v>2</v>
      </c>
      <c r="E253" s="10">
        <v>7</v>
      </c>
      <c r="F253" s="35">
        <v>14</v>
      </c>
    </row>
    <row r="254" spans="1:6" ht="15" thickBot="1" x14ac:dyDescent="0.35">
      <c r="A254" s="1"/>
      <c r="B254" s="13" t="s">
        <v>11</v>
      </c>
      <c r="C254" s="10">
        <v>5</v>
      </c>
      <c r="D254" s="11">
        <v>2</v>
      </c>
      <c r="E254" s="10">
        <v>7</v>
      </c>
      <c r="F254" s="35">
        <v>14</v>
      </c>
    </row>
    <row r="255" spans="1:6" x14ac:dyDescent="0.3">
      <c r="A255" s="1"/>
      <c r="B255" s="40" t="s">
        <v>15</v>
      </c>
      <c r="C255" s="19">
        <f>C252/C251</f>
        <v>0.78260869565217395</v>
      </c>
      <c r="D255" s="20">
        <f>D252/D251</f>
        <v>0.91666666666666663</v>
      </c>
      <c r="E255" s="19">
        <f>E252/E251</f>
        <v>0.7407407407407407</v>
      </c>
      <c r="F255" s="37">
        <f>F252/F251</f>
        <v>0.81081081081081086</v>
      </c>
    </row>
    <row r="256" spans="1:6" ht="15" thickBot="1" x14ac:dyDescent="0.35">
      <c r="A256" s="1"/>
      <c r="B256" s="41" t="s">
        <v>16</v>
      </c>
      <c r="C256" s="22">
        <f>C252/(C251-C254)</f>
        <v>1</v>
      </c>
      <c r="D256" s="23">
        <f>D252/(D251-D254)</f>
        <v>1</v>
      </c>
      <c r="E256" s="22">
        <f>E252/(E251-E254)</f>
        <v>1</v>
      </c>
      <c r="F256" s="38">
        <f>F252/(F251-F254)</f>
        <v>1</v>
      </c>
    </row>
    <row r="257" spans="1:6" ht="15" thickBot="1" x14ac:dyDescent="0.35">
      <c r="A257" s="1"/>
      <c r="B257" s="42"/>
      <c r="C257" s="32"/>
      <c r="D257" s="32"/>
      <c r="E257" s="32"/>
      <c r="F257" s="33"/>
    </row>
    <row r="258" spans="1:6" ht="15" thickBot="1" x14ac:dyDescent="0.35">
      <c r="A258" s="1"/>
      <c r="B258" s="5" t="s">
        <v>41</v>
      </c>
      <c r="C258" s="6">
        <v>89</v>
      </c>
      <c r="D258" s="7">
        <v>80</v>
      </c>
      <c r="E258" s="6">
        <v>87</v>
      </c>
      <c r="F258" s="34">
        <v>256</v>
      </c>
    </row>
    <row r="259" spans="1:6" x14ac:dyDescent="0.3">
      <c r="A259" s="1"/>
      <c r="B259" s="9" t="s">
        <v>20</v>
      </c>
      <c r="C259" s="10">
        <v>3</v>
      </c>
      <c r="D259" s="11">
        <v>2</v>
      </c>
      <c r="E259" s="10">
        <v>6</v>
      </c>
      <c r="F259" s="35">
        <v>11</v>
      </c>
    </row>
    <row r="260" spans="1:6" x14ac:dyDescent="0.3">
      <c r="A260" s="1"/>
      <c r="B260" s="13" t="s">
        <v>18</v>
      </c>
      <c r="C260" s="10">
        <v>3</v>
      </c>
      <c r="D260" s="11">
        <v>2</v>
      </c>
      <c r="E260" s="10">
        <v>6</v>
      </c>
      <c r="F260" s="35">
        <v>11</v>
      </c>
    </row>
    <row r="261" spans="1:6" x14ac:dyDescent="0.3">
      <c r="A261" s="1"/>
      <c r="B261" s="9" t="s">
        <v>9</v>
      </c>
      <c r="C261" s="10">
        <v>44</v>
      </c>
      <c r="D261" s="11">
        <v>55</v>
      </c>
      <c r="E261" s="10">
        <v>58</v>
      </c>
      <c r="F261" s="35">
        <v>157</v>
      </c>
    </row>
    <row r="262" spans="1:6" x14ac:dyDescent="0.3">
      <c r="A262" s="1"/>
      <c r="B262" s="9" t="s">
        <v>10</v>
      </c>
      <c r="C262" s="10">
        <v>42</v>
      </c>
      <c r="D262" s="11">
        <v>23</v>
      </c>
      <c r="E262" s="10">
        <v>23</v>
      </c>
      <c r="F262" s="35">
        <v>88</v>
      </c>
    </row>
    <row r="263" spans="1:6" ht="15" thickBot="1" x14ac:dyDescent="0.35">
      <c r="A263" s="1"/>
      <c r="B263" s="13" t="s">
        <v>18</v>
      </c>
      <c r="C263" s="58">
        <v>42</v>
      </c>
      <c r="D263" s="11">
        <v>23</v>
      </c>
      <c r="E263" s="58">
        <v>23</v>
      </c>
      <c r="F263" s="35">
        <v>88</v>
      </c>
    </row>
    <row r="264" spans="1:6" x14ac:dyDescent="0.3">
      <c r="A264" s="1"/>
      <c r="B264" s="18" t="s">
        <v>15</v>
      </c>
      <c r="C264" s="20">
        <f>C261/C258</f>
        <v>0.4943820224719101</v>
      </c>
      <c r="D264" s="20">
        <f>D261/D258</f>
        <v>0.6875</v>
      </c>
      <c r="E264" s="20">
        <f>E261/E258</f>
        <v>0.66666666666666663</v>
      </c>
      <c r="F264" s="19">
        <f>F261/F258</f>
        <v>0.61328125</v>
      </c>
    </row>
    <row r="265" spans="1:6" ht="15" thickBot="1" x14ac:dyDescent="0.35">
      <c r="A265" s="1"/>
      <c r="B265" s="21" t="s">
        <v>16</v>
      </c>
      <c r="C265" s="23">
        <f>C261/(C258)</f>
        <v>0.4943820224719101</v>
      </c>
      <c r="D265" s="23">
        <f>D261/(D258)</f>
        <v>0.6875</v>
      </c>
      <c r="E265" s="23">
        <f>E261/(E258)</f>
        <v>0.66666666666666663</v>
      </c>
      <c r="F265" s="22">
        <f>F261/(F258)</f>
        <v>0.61328125</v>
      </c>
    </row>
    <row r="266" spans="1:6" ht="15" thickBot="1" x14ac:dyDescent="0.35">
      <c r="A266" s="1"/>
      <c r="B266" s="42"/>
      <c r="C266" s="32"/>
      <c r="D266" s="32"/>
      <c r="E266" s="32"/>
      <c r="F266" s="33"/>
    </row>
    <row r="267" spans="1:6" ht="15" thickBot="1" x14ac:dyDescent="0.35">
      <c r="A267" s="1"/>
      <c r="B267" s="5" t="s">
        <v>42</v>
      </c>
      <c r="C267" s="6">
        <v>146</v>
      </c>
      <c r="D267" s="7">
        <v>125</v>
      </c>
      <c r="E267" s="6">
        <v>143</v>
      </c>
      <c r="F267" s="84">
        <v>414</v>
      </c>
    </row>
    <row r="268" spans="1:6" x14ac:dyDescent="0.3">
      <c r="A268" s="1"/>
      <c r="B268" s="9" t="s">
        <v>9</v>
      </c>
      <c r="C268" s="10">
        <v>134</v>
      </c>
      <c r="D268" s="11">
        <v>122</v>
      </c>
      <c r="E268" s="10">
        <v>129</v>
      </c>
      <c r="F268" s="35">
        <v>385</v>
      </c>
    </row>
    <row r="269" spans="1:6" x14ac:dyDescent="0.3">
      <c r="A269" s="1"/>
      <c r="B269" s="9" t="s">
        <v>10</v>
      </c>
      <c r="C269" s="10">
        <v>12</v>
      </c>
      <c r="D269" s="11">
        <v>3</v>
      </c>
      <c r="E269" s="10">
        <v>14</v>
      </c>
      <c r="F269" s="35">
        <v>29</v>
      </c>
    </row>
    <row r="270" spans="1:6" x14ac:dyDescent="0.3">
      <c r="A270" s="1"/>
      <c r="B270" s="13" t="s">
        <v>11</v>
      </c>
      <c r="C270" s="10">
        <v>0</v>
      </c>
      <c r="D270" s="11">
        <v>0</v>
      </c>
      <c r="E270" s="10">
        <v>12</v>
      </c>
      <c r="F270" s="35">
        <v>12</v>
      </c>
    </row>
    <row r="271" spans="1:6" x14ac:dyDescent="0.3">
      <c r="A271" s="1"/>
      <c r="B271" s="13" t="s">
        <v>12</v>
      </c>
      <c r="C271" s="10">
        <v>9</v>
      </c>
      <c r="D271" s="11">
        <v>3</v>
      </c>
      <c r="E271" s="10">
        <v>2</v>
      </c>
      <c r="F271" s="35">
        <v>14</v>
      </c>
    </row>
    <row r="272" spans="1:6" x14ac:dyDescent="0.3">
      <c r="A272" s="1"/>
      <c r="B272" s="14" t="s">
        <v>13</v>
      </c>
      <c r="C272" s="15">
        <v>9</v>
      </c>
      <c r="D272" s="16">
        <v>3</v>
      </c>
      <c r="E272" s="15">
        <v>2</v>
      </c>
      <c r="F272" s="36">
        <v>14</v>
      </c>
    </row>
    <row r="273" spans="1:6" x14ac:dyDescent="0.3">
      <c r="A273" s="1"/>
      <c r="B273" s="13" t="s">
        <v>14</v>
      </c>
      <c r="C273" s="10">
        <v>3</v>
      </c>
      <c r="D273" s="11">
        <v>0</v>
      </c>
      <c r="E273" s="10">
        <v>0</v>
      </c>
      <c r="F273" s="35">
        <v>3</v>
      </c>
    </row>
    <row r="274" spans="1:6" ht="15" thickBot="1" x14ac:dyDescent="0.35">
      <c r="A274" s="1"/>
      <c r="B274" s="14" t="s">
        <v>13</v>
      </c>
      <c r="C274" s="15">
        <v>3</v>
      </c>
      <c r="D274" s="11">
        <v>0</v>
      </c>
      <c r="E274" s="15">
        <v>0</v>
      </c>
      <c r="F274" s="36">
        <v>3</v>
      </c>
    </row>
    <row r="275" spans="1:6" x14ac:dyDescent="0.3">
      <c r="A275" s="1"/>
      <c r="B275" s="40" t="s">
        <v>15</v>
      </c>
      <c r="C275" s="19">
        <f>C268/C267</f>
        <v>0.9178082191780822</v>
      </c>
      <c r="D275" s="20">
        <f>D268/D267</f>
        <v>0.97599999999999998</v>
      </c>
      <c r="E275" s="19">
        <f>E268/E267</f>
        <v>0.90209790209790208</v>
      </c>
      <c r="F275" s="37">
        <f>F268/F267</f>
        <v>0.92995169082125606</v>
      </c>
    </row>
    <row r="276" spans="1:6" ht="15" thickBot="1" x14ac:dyDescent="0.35">
      <c r="A276" s="1"/>
      <c r="B276" s="41" t="s">
        <v>16</v>
      </c>
      <c r="C276" s="22">
        <f>C268/(C267-C270)</f>
        <v>0.9178082191780822</v>
      </c>
      <c r="D276" s="23">
        <f>D268/(D267-D270)</f>
        <v>0.97599999999999998</v>
      </c>
      <c r="E276" s="22">
        <f>E268/(E267-E270)</f>
        <v>0.98473282442748089</v>
      </c>
      <c r="F276" s="38">
        <f>F268/(F267-F270)</f>
        <v>0.95771144278606968</v>
      </c>
    </row>
    <row r="277" spans="1:6" ht="15" thickBot="1" x14ac:dyDescent="0.35">
      <c r="A277" s="1"/>
      <c r="B277" s="24"/>
      <c r="C277" s="32"/>
      <c r="D277" s="39"/>
      <c r="E277" s="32"/>
      <c r="F277" s="33"/>
    </row>
    <row r="278" spans="1:6" ht="15" thickBot="1" x14ac:dyDescent="0.35">
      <c r="A278" s="1"/>
      <c r="B278" s="26" t="s">
        <v>43</v>
      </c>
      <c r="C278" s="7">
        <v>67</v>
      </c>
      <c r="D278" s="6">
        <v>68</v>
      </c>
      <c r="E278" s="7">
        <v>75</v>
      </c>
      <c r="F278" s="8">
        <v>210</v>
      </c>
    </row>
    <row r="279" spans="1:6" x14ac:dyDescent="0.3">
      <c r="A279" s="1"/>
      <c r="B279" s="27" t="s">
        <v>20</v>
      </c>
      <c r="C279" s="11">
        <v>2</v>
      </c>
      <c r="D279" s="10">
        <v>0</v>
      </c>
      <c r="E279" s="11">
        <v>0</v>
      </c>
      <c r="F279" s="12">
        <v>2</v>
      </c>
    </row>
    <row r="280" spans="1:6" x14ac:dyDescent="0.3">
      <c r="A280" s="1"/>
      <c r="B280" s="29" t="s">
        <v>12</v>
      </c>
      <c r="C280" s="11">
        <v>2</v>
      </c>
      <c r="D280" s="10">
        <v>0</v>
      </c>
      <c r="E280" s="11">
        <v>0</v>
      </c>
      <c r="F280" s="12">
        <v>2</v>
      </c>
    </row>
    <row r="281" spans="1:6" x14ac:dyDescent="0.3">
      <c r="A281" s="1"/>
      <c r="B281" s="30" t="s">
        <v>13</v>
      </c>
      <c r="C281" s="16">
        <v>2</v>
      </c>
      <c r="D281" s="15">
        <v>0</v>
      </c>
      <c r="E281" s="16">
        <v>0</v>
      </c>
      <c r="F281" s="17">
        <v>2</v>
      </c>
    </row>
    <row r="282" spans="1:6" x14ac:dyDescent="0.3">
      <c r="A282" s="1"/>
      <c r="B282" s="27" t="s">
        <v>9</v>
      </c>
      <c r="C282" s="11">
        <v>34</v>
      </c>
      <c r="D282" s="10">
        <v>21</v>
      </c>
      <c r="E282" s="11">
        <v>33</v>
      </c>
      <c r="F282" s="12">
        <v>88</v>
      </c>
    </row>
    <row r="283" spans="1:6" x14ac:dyDescent="0.3">
      <c r="A283" s="1"/>
      <c r="B283" s="27" t="s">
        <v>10</v>
      </c>
      <c r="C283" s="11">
        <v>31</v>
      </c>
      <c r="D283" s="10">
        <v>47</v>
      </c>
      <c r="E283" s="11">
        <v>42</v>
      </c>
      <c r="F283" s="12">
        <v>120</v>
      </c>
    </row>
    <row r="284" spans="1:6" x14ac:dyDescent="0.3">
      <c r="A284" s="1"/>
      <c r="B284" s="29" t="s">
        <v>11</v>
      </c>
      <c r="C284" s="11">
        <v>2</v>
      </c>
      <c r="D284" s="10">
        <v>0</v>
      </c>
      <c r="E284" s="11">
        <v>0</v>
      </c>
      <c r="F284" s="12">
        <v>2</v>
      </c>
    </row>
    <row r="285" spans="1:6" x14ac:dyDescent="0.3">
      <c r="A285" s="1"/>
      <c r="B285" s="29" t="s">
        <v>18</v>
      </c>
      <c r="C285" s="11">
        <v>23</v>
      </c>
      <c r="D285" s="10">
        <v>41</v>
      </c>
      <c r="E285" s="11">
        <v>38</v>
      </c>
      <c r="F285" s="12">
        <v>102</v>
      </c>
    </row>
    <row r="286" spans="1:6" x14ac:dyDescent="0.3">
      <c r="A286" s="1"/>
      <c r="B286" s="29" t="s">
        <v>12</v>
      </c>
      <c r="C286" s="11">
        <v>6</v>
      </c>
      <c r="D286" s="10">
        <v>6</v>
      </c>
      <c r="E286" s="11">
        <v>4</v>
      </c>
      <c r="F286" s="12">
        <v>16</v>
      </c>
    </row>
    <row r="287" spans="1:6" ht="15" thickBot="1" x14ac:dyDescent="0.35">
      <c r="A287" s="1"/>
      <c r="B287" s="30" t="s">
        <v>13</v>
      </c>
      <c r="C287" s="16">
        <v>6</v>
      </c>
      <c r="D287" s="15">
        <v>6</v>
      </c>
      <c r="E287" s="16">
        <v>4</v>
      </c>
      <c r="F287" s="17">
        <v>16</v>
      </c>
    </row>
    <row r="288" spans="1:6" x14ac:dyDescent="0.3">
      <c r="A288" s="1"/>
      <c r="B288" s="18" t="s">
        <v>15</v>
      </c>
      <c r="C288" s="59">
        <f>C282/C278</f>
        <v>0.5074626865671642</v>
      </c>
      <c r="D288" s="19">
        <f>D282/D278</f>
        <v>0.30882352941176472</v>
      </c>
      <c r="E288" s="20">
        <f>E282/E278</f>
        <v>0.44</v>
      </c>
      <c r="F288" s="19">
        <f>F282/F278</f>
        <v>0.41904761904761906</v>
      </c>
    </row>
    <row r="289" spans="1:6" ht="15" thickBot="1" x14ac:dyDescent="0.35">
      <c r="A289" s="1"/>
      <c r="B289" s="21" t="s">
        <v>16</v>
      </c>
      <c r="C289" s="60">
        <f>C282/(C278-C284)</f>
        <v>0.52307692307692311</v>
      </c>
      <c r="D289" s="22">
        <f>D282/(D278-D284)</f>
        <v>0.30882352941176472</v>
      </c>
      <c r="E289" s="23">
        <f>E282/(E278-E284)</f>
        <v>0.44</v>
      </c>
      <c r="F289" s="22">
        <f>F282/(F278-F284)</f>
        <v>0.42307692307692307</v>
      </c>
    </row>
    <row r="290" spans="1:6" ht="15" thickBot="1" x14ac:dyDescent="0.35">
      <c r="A290" s="1"/>
      <c r="B290" s="24"/>
      <c r="C290" s="32"/>
      <c r="D290" s="32"/>
      <c r="E290" s="32"/>
      <c r="F290" s="33"/>
    </row>
    <row r="291" spans="1:6" ht="15" thickBot="1" x14ac:dyDescent="0.35">
      <c r="A291" s="1"/>
      <c r="B291" s="5" t="s">
        <v>44</v>
      </c>
      <c r="C291" s="6">
        <v>8</v>
      </c>
      <c r="D291" s="7">
        <v>8</v>
      </c>
      <c r="E291" s="6">
        <v>9</v>
      </c>
      <c r="F291" s="34">
        <v>25</v>
      </c>
    </row>
    <row r="292" spans="1:6" x14ac:dyDescent="0.3">
      <c r="A292" s="1"/>
      <c r="B292" s="9" t="s">
        <v>20</v>
      </c>
      <c r="C292" s="10">
        <v>1</v>
      </c>
      <c r="D292" s="11">
        <v>3</v>
      </c>
      <c r="E292" s="10">
        <v>8</v>
      </c>
      <c r="F292" s="35">
        <v>12</v>
      </c>
    </row>
    <row r="293" spans="1:6" x14ac:dyDescent="0.3">
      <c r="A293" s="1"/>
      <c r="B293" s="13" t="s">
        <v>18</v>
      </c>
      <c r="C293" s="10">
        <v>1</v>
      </c>
      <c r="D293" s="11">
        <v>3</v>
      </c>
      <c r="E293" s="10">
        <v>8</v>
      </c>
      <c r="F293" s="35">
        <v>12</v>
      </c>
    </row>
    <row r="294" spans="1:6" x14ac:dyDescent="0.3">
      <c r="A294" s="1"/>
      <c r="B294" s="9" t="s">
        <v>10</v>
      </c>
      <c r="C294" s="10">
        <v>7</v>
      </c>
      <c r="D294" s="11">
        <v>5</v>
      </c>
      <c r="E294" s="10">
        <v>1</v>
      </c>
      <c r="F294" s="35">
        <v>13</v>
      </c>
    </row>
    <row r="295" spans="1:6" ht="15" thickBot="1" x14ac:dyDescent="0.35">
      <c r="A295" s="1"/>
      <c r="B295" s="13" t="s">
        <v>18</v>
      </c>
      <c r="C295" s="10">
        <v>7</v>
      </c>
      <c r="D295" s="11">
        <v>5</v>
      </c>
      <c r="E295" s="10">
        <v>1</v>
      </c>
      <c r="F295" s="35">
        <v>13</v>
      </c>
    </row>
    <row r="296" spans="1:6" x14ac:dyDescent="0.3">
      <c r="A296" s="1"/>
      <c r="B296" s="40" t="s">
        <v>15</v>
      </c>
      <c r="C296" s="19">
        <f>0/C291</f>
        <v>0</v>
      </c>
      <c r="D296" s="20">
        <f>0/D291</f>
        <v>0</v>
      </c>
      <c r="E296" s="19">
        <f>0/E291</f>
        <v>0</v>
      </c>
      <c r="F296" s="37">
        <f>0/F291</f>
        <v>0</v>
      </c>
    </row>
    <row r="297" spans="1:6" ht="15" thickBot="1" x14ac:dyDescent="0.35">
      <c r="A297" s="1"/>
      <c r="B297" s="41" t="s">
        <v>16</v>
      </c>
      <c r="C297" s="22">
        <f>0/(C291)</f>
        <v>0</v>
      </c>
      <c r="D297" s="23">
        <f>0/(D291)</f>
        <v>0</v>
      </c>
      <c r="E297" s="22">
        <f>0/(E291)</f>
        <v>0</v>
      </c>
      <c r="F297" s="38">
        <f>0/(F291)</f>
        <v>0</v>
      </c>
    </row>
    <row r="298" spans="1:6" ht="15" thickBot="1" x14ac:dyDescent="0.35">
      <c r="A298" s="1"/>
      <c r="B298" s="42"/>
      <c r="C298" s="32"/>
      <c r="D298" s="32"/>
      <c r="E298" s="32"/>
      <c r="F298" s="33"/>
    </row>
    <row r="299" spans="1:6" ht="15" thickBot="1" x14ac:dyDescent="0.35">
      <c r="A299" s="1"/>
      <c r="B299" s="26" t="s">
        <v>45</v>
      </c>
      <c r="C299" s="7">
        <v>154</v>
      </c>
      <c r="D299" s="6">
        <v>140</v>
      </c>
      <c r="E299" s="7">
        <v>154</v>
      </c>
      <c r="F299" s="61">
        <v>448</v>
      </c>
    </row>
    <row r="300" spans="1:6" x14ac:dyDescent="0.3">
      <c r="A300" s="1"/>
      <c r="B300" s="27" t="s">
        <v>9</v>
      </c>
      <c r="C300" s="11">
        <v>142</v>
      </c>
      <c r="D300" s="10">
        <v>127</v>
      </c>
      <c r="E300" s="11">
        <v>135</v>
      </c>
      <c r="F300" s="44">
        <v>404</v>
      </c>
    </row>
    <row r="301" spans="1:6" x14ac:dyDescent="0.3">
      <c r="A301" s="1"/>
      <c r="B301" s="27" t="s">
        <v>10</v>
      </c>
      <c r="C301" s="11">
        <v>12</v>
      </c>
      <c r="D301" s="10">
        <v>13</v>
      </c>
      <c r="E301" s="11">
        <v>19</v>
      </c>
      <c r="F301" s="12">
        <v>44</v>
      </c>
    </row>
    <row r="302" spans="1:6" x14ac:dyDescent="0.3">
      <c r="A302" s="1"/>
      <c r="B302" s="29" t="s">
        <v>11</v>
      </c>
      <c r="C302" s="11">
        <v>0</v>
      </c>
      <c r="D302" s="10">
        <v>1</v>
      </c>
      <c r="E302" s="11">
        <v>19</v>
      </c>
      <c r="F302" s="12">
        <v>20</v>
      </c>
    </row>
    <row r="303" spans="1:6" x14ac:dyDescent="0.3">
      <c r="A303" s="1"/>
      <c r="B303" s="29" t="s">
        <v>12</v>
      </c>
      <c r="C303" s="11">
        <v>11</v>
      </c>
      <c r="D303" s="10">
        <v>12</v>
      </c>
      <c r="E303" s="11">
        <v>0</v>
      </c>
      <c r="F303" s="12">
        <v>23</v>
      </c>
    </row>
    <row r="304" spans="1:6" x14ac:dyDescent="0.3">
      <c r="A304" s="1"/>
      <c r="B304" s="30" t="s">
        <v>13</v>
      </c>
      <c r="C304" s="16">
        <v>11</v>
      </c>
      <c r="D304" s="15">
        <v>12</v>
      </c>
      <c r="E304" s="11">
        <v>0</v>
      </c>
      <c r="F304" s="17">
        <v>23</v>
      </c>
    </row>
    <row r="305" spans="1:6" x14ac:dyDescent="0.3">
      <c r="A305" s="1"/>
      <c r="B305" s="29" t="s">
        <v>14</v>
      </c>
      <c r="C305" s="11">
        <v>1</v>
      </c>
      <c r="D305" s="10">
        <v>0</v>
      </c>
      <c r="E305" s="11">
        <v>0</v>
      </c>
      <c r="F305" s="12">
        <v>1</v>
      </c>
    </row>
    <row r="306" spans="1:6" ht="15" thickBot="1" x14ac:dyDescent="0.35">
      <c r="A306" s="1"/>
      <c r="B306" s="30" t="s">
        <v>13</v>
      </c>
      <c r="C306" s="16">
        <v>1</v>
      </c>
      <c r="D306" s="15">
        <v>0</v>
      </c>
      <c r="E306" s="11">
        <v>0</v>
      </c>
      <c r="F306" s="17">
        <v>1</v>
      </c>
    </row>
    <row r="307" spans="1:6" x14ac:dyDescent="0.3">
      <c r="A307" s="1"/>
      <c r="B307" s="18" t="s">
        <v>15</v>
      </c>
      <c r="C307" s="20">
        <f>C300/C299</f>
        <v>0.92207792207792205</v>
      </c>
      <c r="D307" s="19">
        <f>D300/D299</f>
        <v>0.90714285714285714</v>
      </c>
      <c r="E307" s="20">
        <f>E300/E299</f>
        <v>0.87662337662337664</v>
      </c>
      <c r="F307" s="19">
        <f>F300/F299</f>
        <v>0.9017857142857143</v>
      </c>
    </row>
    <row r="308" spans="1:6" ht="15" thickBot="1" x14ac:dyDescent="0.35">
      <c r="A308" s="1"/>
      <c r="B308" s="21" t="s">
        <v>16</v>
      </c>
      <c r="C308" s="23">
        <f>C300/(C299-C302)</f>
        <v>0.92207792207792205</v>
      </c>
      <c r="D308" s="22">
        <f>D300/(D299-D302)</f>
        <v>0.91366906474820142</v>
      </c>
      <c r="E308" s="23">
        <f>E300/(E299-E302)</f>
        <v>1</v>
      </c>
      <c r="F308" s="22">
        <f>F300/(F299-F302)</f>
        <v>0.94392523364485981</v>
      </c>
    </row>
    <row r="309" spans="1:6" ht="15" thickBot="1" x14ac:dyDescent="0.35">
      <c r="A309" s="1"/>
      <c r="B309" s="24"/>
      <c r="C309" s="32"/>
      <c r="D309" s="32"/>
      <c r="E309" s="39"/>
      <c r="F309" s="33"/>
    </row>
    <row r="310" spans="1:6" ht="15" thickBot="1" x14ac:dyDescent="0.35">
      <c r="A310" s="1"/>
      <c r="B310" s="5" t="s">
        <v>46</v>
      </c>
      <c r="C310" s="6">
        <v>93</v>
      </c>
      <c r="D310" s="7">
        <v>84</v>
      </c>
      <c r="E310" s="6">
        <v>93</v>
      </c>
      <c r="F310" s="34">
        <v>270</v>
      </c>
    </row>
    <row r="311" spans="1:6" x14ac:dyDescent="0.3">
      <c r="A311" s="1"/>
      <c r="B311" s="9" t="s">
        <v>20</v>
      </c>
      <c r="C311" s="10">
        <v>1</v>
      </c>
      <c r="D311" s="11">
        <v>1</v>
      </c>
      <c r="E311" s="10">
        <v>0</v>
      </c>
      <c r="F311" s="35">
        <v>2</v>
      </c>
    </row>
    <row r="312" spans="1:6" x14ac:dyDescent="0.3">
      <c r="A312" s="1"/>
      <c r="B312" s="13" t="s">
        <v>18</v>
      </c>
      <c r="C312" s="10">
        <v>1</v>
      </c>
      <c r="D312" s="11">
        <v>1</v>
      </c>
      <c r="E312" s="10">
        <v>0</v>
      </c>
      <c r="F312" s="35">
        <v>2</v>
      </c>
    </row>
    <row r="313" spans="1:6" x14ac:dyDescent="0.3">
      <c r="A313" s="1"/>
      <c r="B313" s="9" t="s">
        <v>9</v>
      </c>
      <c r="C313" s="10">
        <v>82</v>
      </c>
      <c r="D313" s="11">
        <v>63</v>
      </c>
      <c r="E313" s="10">
        <v>76</v>
      </c>
      <c r="F313" s="35">
        <v>221</v>
      </c>
    </row>
    <row r="314" spans="1:6" x14ac:dyDescent="0.3">
      <c r="A314" s="1"/>
      <c r="B314" s="9" t="s">
        <v>10</v>
      </c>
      <c r="C314" s="10">
        <v>10</v>
      </c>
      <c r="D314" s="11">
        <v>20</v>
      </c>
      <c r="E314" s="10">
        <v>17</v>
      </c>
      <c r="F314" s="35">
        <v>47</v>
      </c>
    </row>
    <row r="315" spans="1:6" ht="15" thickBot="1" x14ac:dyDescent="0.35">
      <c r="A315" s="1"/>
      <c r="B315" s="13" t="s">
        <v>18</v>
      </c>
      <c r="C315" s="10">
        <v>10</v>
      </c>
      <c r="D315" s="11">
        <v>20</v>
      </c>
      <c r="E315" s="10">
        <v>17</v>
      </c>
      <c r="F315" s="35">
        <v>47</v>
      </c>
    </row>
    <row r="316" spans="1:6" x14ac:dyDescent="0.3">
      <c r="A316" s="1"/>
      <c r="B316" s="40" t="s">
        <v>15</v>
      </c>
      <c r="C316" s="19">
        <f>C313/C310</f>
        <v>0.88172043010752688</v>
      </c>
      <c r="D316" s="20">
        <f>D313/D310</f>
        <v>0.75</v>
      </c>
      <c r="E316" s="19">
        <f>E313/E310</f>
        <v>0.81720430107526887</v>
      </c>
      <c r="F316" s="37">
        <f>F313/F310</f>
        <v>0.81851851851851853</v>
      </c>
    </row>
    <row r="317" spans="1:6" ht="15" thickBot="1" x14ac:dyDescent="0.35">
      <c r="A317" s="1"/>
      <c r="B317" s="41" t="s">
        <v>16</v>
      </c>
      <c r="C317" s="22">
        <f>C313/(C310)</f>
        <v>0.88172043010752688</v>
      </c>
      <c r="D317" s="23">
        <f>D313/(D310)</f>
        <v>0.75</v>
      </c>
      <c r="E317" s="22">
        <f>E313/(E310)</f>
        <v>0.81720430107526887</v>
      </c>
      <c r="F317" s="38">
        <f>F313/(F310)</f>
        <v>0.81851851851851853</v>
      </c>
    </row>
  </sheetData>
  <mergeCells count="4">
    <mergeCell ref="C5:C6"/>
    <mergeCell ref="D5:D6"/>
    <mergeCell ref="E5:E6"/>
    <mergeCell ref="F5:F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12</Orden>
    <Filtro xmlns="8cf1b8fd-72df-4c21-8306-a5f720778edf">2014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89192D-7319-4D5A-A781-2C68B8418371}"/>
</file>

<file path=customXml/itemProps2.xml><?xml version="1.0" encoding="utf-8"?>
<ds:datastoreItem xmlns:ds="http://schemas.openxmlformats.org/officeDocument/2006/customXml" ds:itemID="{59C3CCE6-8C5F-4BE8-90D6-9A7063F6B162}"/>
</file>

<file path=customXml/itemProps3.xml><?xml version="1.0" encoding="utf-8"?>
<ds:datastoreItem xmlns:ds="http://schemas.openxmlformats.org/officeDocument/2006/customXml" ds:itemID="{3089192D-7319-4D5A-A781-2C68B8418371}"/>
</file>

<file path=customXml/itemProps4.xml><?xml version="1.0" encoding="utf-8"?>
<ds:datastoreItem xmlns:ds="http://schemas.openxmlformats.org/officeDocument/2006/customXml" ds:itemID="{C31DC830-2E87-4315-A84F-3D7870B496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CUMPLIMIENTO NACIONAL</vt:lpstr>
      <vt:lpstr>CUMPLIMIENTO INTERNACIONAL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Cumplimiento Primer Trimestre 2014</dc:title>
  <dc:creator>Tatiana del Pilar Ballen Lozano</dc:creator>
  <cp:lastModifiedBy>Tatiana del Pilar Ballen Lozano</cp:lastModifiedBy>
  <dcterms:created xsi:type="dcterms:W3CDTF">2014-10-09T19:08:57Z</dcterms:created>
  <dcterms:modified xsi:type="dcterms:W3CDTF">2014-10-27T20:36:08Z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a642dca7-0109-4b12-9f72-1e2084b5c7a7</vt:lpwstr>
  </property>
  <property fmtid="{D5CDD505-2E9C-101B-9397-08002B2CF9AE}" pid="3" name="ContentTypeId">
    <vt:lpwstr>0x01010074E918C3DD5CC44FB08F5A2D78177FFA</vt:lpwstr>
  </property>
</Properties>
</file>